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activeTab="8"/>
  </bookViews>
  <sheets>
    <sheet name="立项" sheetId="1" r:id="rId1"/>
    <sheet name="报名表" sheetId="2" r:id="rId2"/>
    <sheet name="序号1清单" sheetId="8" r:id="rId3"/>
    <sheet name="序号4清单" sheetId="3" r:id="rId4"/>
    <sheet name="序号1比价表" sheetId="7" r:id="rId5"/>
    <sheet name="序号4比价表" sheetId="4" r:id="rId6"/>
    <sheet name="序号1评标记录" sheetId="9" r:id="rId7"/>
    <sheet name="序号4评标记录" sheetId="5" r:id="rId8"/>
    <sheet name="董事长汇报" sheetId="6" r:id="rId9"/>
  </sheets>
  <definedNames>
    <definedName name="_xlnm._FilterDatabase" localSheetId="1" hidden="1">报名表!$A$2:$O$13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<sst xmlns="http://schemas.openxmlformats.org/spreadsheetml/2006/main" count="469" uniqueCount="217">
  <si>
    <t>郑州工商学院春季学期集中维修改造招标附件</t>
  </si>
  <si>
    <t>序号</t>
  </si>
  <si>
    <t>项目名称</t>
  </si>
  <si>
    <t>区域范围</t>
  </si>
  <si>
    <t>改造原因
（1.现状简述 2.改造原因 3.改造目标）</t>
  </si>
  <si>
    <t>数量</t>
  </si>
  <si>
    <t>内容工艺流程要求</t>
  </si>
  <si>
    <t>图书馆中央空调系统清洗保养</t>
  </si>
  <si>
    <t>图书馆中央空调1-5层所有系统</t>
  </si>
  <si>
    <t>1.图书馆中央空调使用十年系统未彻底清洗。
2.系统管网脏污严重，出风质量堪忧，且使能耗增加。
3.优化系统结构，改善出风质量，降低不必要的损耗。</t>
  </si>
  <si>
    <t>楼顶4组主机，图书馆1-5层管道及末端</t>
  </si>
  <si>
    <t>1.彻底排查中央空调整套系统存在的问题，提出解决方案。
2.根据方案优化整套系统的进出风结构，清洗保养所有出回风口的管道、风机、软连接、风阀等所有装置。
3.竣工后对出风的空气质量进行检测，达到标准并出具检测报告。</t>
  </si>
  <si>
    <t>图书馆地下车库隔开作为资产仓库</t>
  </si>
  <si>
    <t>图书馆地下车库东侧</t>
  </si>
  <si>
    <t>1.学校空房间不够，资产无处安放。
2.为解决资产的存放问题，在图书馆地下车库东侧增加资产仓库。
3.利用防火岩棉板制作隔墙，封闭东侧靠墙车位作为资产仓库。</t>
  </si>
  <si>
    <t>需安装墙体面积191㎡</t>
  </si>
  <si>
    <t>1.利用防火岩棉板制作隔墙，封闭东侧靠墙车位作为资产仓库。
2.适当位置做门窗。</t>
  </si>
  <si>
    <t>看台漏水维修、外观改造和二楼卫生间翻新</t>
  </si>
  <si>
    <t>西院看台屋面全部做防水，做完防水分区刷彩色漆，二楼4个卫生间翻新</t>
  </si>
  <si>
    <t>1.看台已使用12年，整个屋面绝大部分区域都有不同程度漏水至一楼二楼房间，看台观众台面掉皮严重，台阶损坏，卫生间设施陈旧破损。
2.长时间漏水导致室内物品受损，台面掉皮台阶破损严重影响美观。
3.将整个台面全部做防水，修缮台阶及舞台地面背墙，重新刷彩色漆，二楼卫生间翻新。</t>
  </si>
  <si>
    <t>观众台3405㎡；舞台地面292㎡；舞台背墙侧墙177㎡；舞台基础立面34㎡；看台北立面墙90㎡；舞台不锈钢护栏270m；不锈钢地簧门6套；二楼卫生间4间。</t>
  </si>
  <si>
    <t>1.铲除看台上层掉皮，拆除旧台阶，重新做防水，砌筑混凝土台阶，做保护层。
2.舞台重新做地面，背墙侧墙贴瓷砖，舞台前方立面重新做真石漆，看台北墙铲除做真石漆，二楼四个卫生间翻新。
3.将看台观众台全部刷彩色漆，将所有不锈钢护栏全部换新，六个出入口不锈钢玻璃门更换为地簧门。</t>
  </si>
  <si>
    <t>体育馆屋面天沟漏水改造</t>
  </si>
  <si>
    <t>体育馆屋面全部</t>
  </si>
  <si>
    <t xml:space="preserve">1.体育馆天沟处未做防水，经多次维修仍多处漏水。
2、多处下水口排水管生锈。需重新更换                    3、排水槽变形。需重做                     </t>
  </si>
  <si>
    <t>屋面天沟236米</t>
  </si>
  <si>
    <t>1、清理天沟垃圾，切除生锈漏水下水口及原有排水管。2、屋面天沟新作304不锈钢水槽镶嵌于原水槽内，新开排水口焊接不锈钢下水管便于连接排水管。3、排水管更换更换原有直径11排水管</t>
  </si>
  <si>
    <t>郑州工商学院春季学期集中维修改造报名表</t>
  </si>
  <si>
    <t>投标项目</t>
  </si>
  <si>
    <t>公司名称</t>
  </si>
  <si>
    <t>注册资金</t>
  </si>
  <si>
    <t>营业执照范围及资质</t>
  </si>
  <si>
    <t>法定代表人</t>
  </si>
  <si>
    <t>项目负责人</t>
  </si>
  <si>
    <t>联系方式</t>
  </si>
  <si>
    <t>主要业绩</t>
  </si>
  <si>
    <t>邮箱</t>
  </si>
  <si>
    <t>序号2，3，4</t>
  </si>
  <si>
    <t>开封晨昊建筑工程有限公司</t>
  </si>
  <si>
    <t>500万</t>
  </si>
  <si>
    <t>建筑装饰工程，建筑安装工程，土木工程，市政工程，水利工程，道路工程，防水防腐工程，绿化工程，土方工程，水电工程，防水材料，保温材料，建材销售等</t>
  </si>
  <si>
    <t>牛肖峰</t>
  </si>
  <si>
    <t>2019-2022参与宇华集团维修改造，2012-2018博望高中维修改造，2017-至今祥符区集慧中学维修改造，2017年开封市祥符区县符大街街景改造，祥符区鼎鑫华庭校区防水，保温，真石漆，兰考县天使湾小区外墙保温真石漆，开封丹富仕饲料有限公司防水改造等</t>
  </si>
  <si>
    <t>290607445@qq.com</t>
  </si>
  <si>
    <t>序号2</t>
  </si>
  <si>
    <t>开封市威禾装饰工程有限公司</t>
  </si>
  <si>
    <t>60万</t>
  </si>
  <si>
    <t>室内外装修装饰，内外墙粉刷，门窗、水电安装，园林绿化施工，室内装饰设计、建材销售。</t>
  </si>
  <si>
    <t>侯俊威</t>
  </si>
  <si>
    <t>苏文飞</t>
  </si>
  <si>
    <t>开封市实验小学体育馆改造装修、郑州工商学院体育馆改造装修。</t>
  </si>
  <si>
    <t>406334575@qq.com</t>
  </si>
  <si>
    <t>序号1</t>
  </si>
  <si>
    <t>郑州大江空调制冷设备有限公司</t>
  </si>
  <si>
    <t>1017万</t>
  </si>
  <si>
    <t>中央空调设备、制冷设备、水处理设备的销售、安装、维修保养、清洗；制冷空调安装、维修二级资质；清洗、维修、保养一级资质</t>
  </si>
  <si>
    <t>刘荣江</t>
  </si>
  <si>
    <t>王贯彻</t>
  </si>
  <si>
    <t>1.宇通客车空调维修保养
2.郑州热力公司空调安装维修
3.河南邮政空调系统维修保养
4.郑州思念制冷设备维修保养
5.郑州热力集团中央空调系统清洗、维修</t>
  </si>
  <si>
    <t>411727978@qq.com</t>
  </si>
  <si>
    <t>序号3，4</t>
  </si>
  <si>
    <t>河南昱峰体育科技有限公司</t>
  </si>
  <si>
    <t>体育场地设施施工工程、园林绿化工程施工、体育用品器材销售</t>
  </si>
  <si>
    <t>张 松</t>
  </si>
  <si>
    <t>张松</t>
  </si>
  <si>
    <t>焦作市山阳区光明中学操场跑跑道施工   河南理工大学南校区塑胶跑道人造草坪施工改造   焦作太极体育馆人造草坪施工   焦作市宇华实验学校操场翻新   开封市宇华实验学校操场翻新   郑州工商学院东院区篮球场翻新项目</t>
  </si>
  <si>
    <t>13598890068@139.com</t>
  </si>
  <si>
    <t>河南汇美建筑工程有限公司</t>
  </si>
  <si>
    <t>589万元</t>
  </si>
  <si>
    <t>防水防腐保温工程、室内外装饰装修工程、城市亮化工程、管道安装工程、土石方工程、建筑幕墙工程、水电安装工程、园林绿化工程、路桥工程、钢结构工程、消防工程、市政工程的设计及施工、建筑劳务分包；建筑机械设备租赁；销售；防水防腐保温材料、建筑材料、装饰材料、金属材料、机电设备、五金交电、劳保用品。（依法须经批准的项目，经相关部门批准后方可开展经营活动）</t>
  </si>
  <si>
    <t>张 斌</t>
  </si>
  <si>
    <t>2019焦作市太极体育馆健身房整体装饰装修，2020焦作市建业春天里样板房装饰装修  2020焦作市凯旋汇广场办公楼装饰装修   2021郑州铁塔公司焦作分公司装饰装修</t>
  </si>
  <si>
    <t>河南琳睿建筑劳务有限公司</t>
  </si>
  <si>
    <t>1000万</t>
  </si>
  <si>
    <t>建筑劳务分包；公路工程施工；城市及道路照明工程施工；园林绿化工程施工；房屋建筑工程施工；建筑装修装修工程施工；销售：建材、装修材料、五金交电、 灯具、金属材料。</t>
  </si>
  <si>
    <t>王小宾</t>
  </si>
  <si>
    <t>1、郑州新郑综合保税区保航路二标道路照明、电力、管网。2、郑州新郑综合保税区三期管网建设照明、电力、管网。3、郑州市普海外国语学校校园照明工程。4、河南保税集团6号进口医药仓库照明工程。5、河南保税集团14号库装修、照明强电、弱电工程。6、河南保税集团中大门物流中心办公室装修、照明强电、弱电工程。7、洛阳市洛宁县公安局110指挥中心装修、强电照明。8、焦作市陈家沟太极会客厅景观亮化照明。</t>
  </si>
  <si>
    <t>395496545@qq.com</t>
  </si>
  <si>
    <t>河南祥竣建筑有限公司</t>
  </si>
  <si>
    <t>200万元</t>
  </si>
  <si>
    <t>建筑劳务分包;建设工程施工;建设工程设计;城市建筑垃圾处置《清运);道路货物运输《不含危险货物)《依法须经批准的项目，经相关部门批准后方可开展经营活动，具体经营项目以相关部门批准文件或许可证件为准)一般项目:园林绿化工程施工;土石方工程施工，市政设施管理，工程管理服务;智能控制系统集成;通用设备修理，机械设备租赁;机械设备销售;金属制品销售，五金产品零售;金属切割及悍接设备销售;智能基础制浩装备销售;建筑材料销售，建筑装饰材料销售;有色金属压延加工，建筑物清洁服务《除依法须经批准的项目外，凭营业执昭依法自主开展经营活动)</t>
  </si>
  <si>
    <t>陈红恩</t>
  </si>
  <si>
    <t>郑州市宇华实验小学墙面粉刷</t>
  </si>
  <si>
    <t>13007620404@139.com</t>
  </si>
  <si>
    <t xml:space="preserve">河南朋信环境科技有限公司 </t>
  </si>
  <si>
    <t>150万</t>
  </si>
  <si>
    <t>环保技术开发；中央空调系统技术开发、技术咨询；计算机软件技术开发；机电设备安装；智能化系统技术开发、技术咨询及安装；水利水电工程施工；室内外装饰装修工程施工；暖通工程施工；新能源技术开发、技术咨询、技术服务；中央空调设备的维修及保养；暖通设备、管道、电器设备的安装与维修；合同能源管理；销售：中央空调及配件、五金交电、建材、机电设备、计算机软件及辅助设备、机械设备、电子产品、家用电器、电力设备、水泵、环保产品、第一类医疗器械。</t>
  </si>
  <si>
    <t>占超</t>
  </si>
  <si>
    <t>郑州大学第二附属医院
郑州工商学院</t>
  </si>
  <si>
    <t>570865339@qq.com</t>
  </si>
  <si>
    <t>序号1，3，4</t>
  </si>
  <si>
    <t>郑州丰达装饰装修工程有限公司</t>
  </si>
  <si>
    <t>600万装饰装修</t>
  </si>
  <si>
    <t>装饰装修防水防腐等</t>
  </si>
  <si>
    <t>陈明庆</t>
  </si>
  <si>
    <t>永威实验学校中牟分校室内装修</t>
  </si>
  <si>
    <t>1794341368@qq.com</t>
  </si>
  <si>
    <t xml:space="preserve">郑州潮流装饰工程有限公司 </t>
  </si>
  <si>
    <t>100万</t>
  </si>
  <si>
    <t>一般项目：住宅室内装饰装修；住宅水电安装维护服务；金属门窗工程施工；土石方工程施工；工程管理服务；企业管理咨询；企业形象策划；广告设计、代理；广告制作；建筑材料销售；家具销售；家用电器销售；日用品销售；办公用品销售；五金产品批发；卫生洁具销售（除依法须经批准的项目外，凭营业执照依法自主开展经营活动）</t>
  </si>
  <si>
    <t>李建新</t>
  </si>
  <si>
    <t>姚建中</t>
  </si>
  <si>
    <t>郑州升达大学龙湖食府餐厅装修工程、河南朝阳钢厂办公楼装修设计施工工程、华东交通大学多功能报告厅装饰装修工程、中国人们解放军信息工程学院办公楼装修工程、郑州大学南校区教三楼改造维护项目、郑州轻工业学院国际教育学院多功能厅装饰工程、河南经贸职业学院电子商务线上产业园装修工程、河南经贸职业学院综合楼校企协同创新示范基地设计项目、河南经贸职业学院陶艺研究所扩建改造项目、河南省机电设备国际招标有限公司办公楼设计、河南省信息安全产业示范园项目精装修设计、郑州高新区梧桐办事处社区养老中心装修设计项目等</t>
  </si>
  <si>
    <t>18037190819@163.com</t>
  </si>
  <si>
    <t>河南荣之浩装饰装修有限公司</t>
  </si>
  <si>
    <t>100万元整</t>
  </si>
  <si>
    <t>室内外装饰工程：销售：建筑材料：装饰材料。</t>
  </si>
  <si>
    <t>侯立苏</t>
  </si>
  <si>
    <t>侯浩然</t>
  </si>
  <si>
    <t>平舆人民医院，儿科医院.郑州大剧院等</t>
  </si>
  <si>
    <t>1602500650@qq.com</t>
  </si>
  <si>
    <t>图书馆中央空调系统清洗保养（项目）工程量清单</t>
  </si>
  <si>
    <t>名称</t>
  </si>
  <si>
    <t>维保工艺</t>
  </si>
  <si>
    <t>单位</t>
  </si>
  <si>
    <t>主机设备系统清洗保养</t>
  </si>
  <si>
    <t>1、换热表冷器物理机化学清洗；</t>
  </si>
  <si>
    <t>台</t>
  </si>
  <si>
    <t>2、表冷器铝翅片趴片部分修复；</t>
  </si>
  <si>
    <t>3、风机电机及防护罩检修或更换；</t>
  </si>
  <si>
    <t>4、水流开关及温度传感器检修或更换；</t>
  </si>
  <si>
    <t>5、蒸发器进行化学清洗除垢；</t>
  </si>
  <si>
    <t>冷冻水系统管路统清洗保养</t>
  </si>
  <si>
    <t>1、冷冻水管路系统加药循环清洗，，酸洗-除垢-钝化-预膜，换季期间换水并调试；</t>
  </si>
  <si>
    <t>项</t>
  </si>
  <si>
    <t>2、所有压力表、温度计、排气阀、排污阀检修或更换；</t>
  </si>
  <si>
    <t>3、主机及水泵过滤器滤网清洗或更换；</t>
  </si>
  <si>
    <t>4、集、分水器除污清洗；</t>
  </si>
  <si>
    <t>5、补水箱及定压补水装置检修保养；</t>
  </si>
  <si>
    <t>6、系统管路漏水维修、保温修复等；</t>
  </si>
  <si>
    <t>7、水泵电机、轴承、叶轮检修保养或更换；</t>
  </si>
  <si>
    <t>8、泵房电源柜、变频控制柜检修保养；</t>
  </si>
  <si>
    <t>组合式空调器、暗装吊顶式风柜、风机盘管等末端设备清洗保养</t>
  </si>
  <si>
    <t>1、进风端金属滤网拆卸清洗并消毒，对损坏部分进行更换；</t>
  </si>
  <si>
    <t>2、回风箱拆除，表冷器表面物理机化学清洗并消毒；</t>
  </si>
  <si>
    <t>3、集水盘清洗及消毒，并添加缓释型消毒片；</t>
  </si>
  <si>
    <t>4、电机、风机检查：线组绝缘性、接线端子紧固、轴承磨损更换、皮带更换、电机检修或更换、震动部分紧固；</t>
  </si>
  <si>
    <t>5、进出风、新风软连接修复或更换，机房内保温修复；</t>
  </si>
  <si>
    <t>6、进水过滤器清洗；</t>
  </si>
  <si>
    <t>7、机组变频控制柜保养维护；</t>
  </si>
  <si>
    <t>8、机房内压力表、温度计、排气阀、排污阀检修或更换；</t>
  </si>
  <si>
    <t>9、机房内管路漏水维修、保温修复等；</t>
  </si>
  <si>
    <t>室内风系统清洗保养</t>
  </si>
  <si>
    <t>1、进出风口、滤网拆卸清洗并消毒；</t>
  </si>
  <si>
    <t>2、出风软连接加固修复或更换；</t>
  </si>
  <si>
    <t>3、对出风口脱落、震动、噪音大进行更换；</t>
  </si>
  <si>
    <t>4、对风道漏风维修处理；</t>
  </si>
  <si>
    <t>5、对制冷或制热效果差的，改善送风效果；</t>
  </si>
  <si>
    <t>楼顶主机配电柜更换</t>
  </si>
  <si>
    <t>将楼顶主机的配电柜进行更换</t>
  </si>
  <si>
    <t>套</t>
  </si>
  <si>
    <t>室内空调系统清洗效果检测</t>
  </si>
  <si>
    <t>提供检测报告，比例不低于6%</t>
  </si>
  <si>
    <t>顶露天管路外防护</t>
  </si>
  <si>
    <t>楼顶防水完工后，对主管路整体修复，并刷环氧树脂1遍、沥青漆1遍；</t>
  </si>
  <si>
    <t>基建处：</t>
  </si>
  <si>
    <t>后勤处：</t>
  </si>
  <si>
    <t>后勤副校长：</t>
  </si>
  <si>
    <t>体育馆屋面天沟漏水改造工程量清单</t>
  </si>
  <si>
    <t>1、拆除工程</t>
  </si>
  <si>
    <t>规格型号</t>
  </si>
  <si>
    <t>品牌</t>
  </si>
  <si>
    <t>施工工艺</t>
  </si>
  <si>
    <t>计量单位</t>
  </si>
  <si>
    <t>备注</t>
  </si>
  <si>
    <t>体育馆屋面天沟</t>
  </si>
  <si>
    <t>清理天沟垃圾，切除生锈漏水下水口及原有排水管</t>
  </si>
  <si>
    <t>米</t>
  </si>
  <si>
    <t>拆除工程总价</t>
  </si>
  <si>
    <t>2、新做工程</t>
  </si>
  <si>
    <t>屋面天沟</t>
  </si>
  <si>
    <t>304不锈钢，不低于1.2mm厚</t>
  </si>
  <si>
    <t>新作304不锈钢水槽镶嵌于原水槽内，新开排水口焊接不锈钢下水管便于连接排水管</t>
  </si>
  <si>
    <t>排水管给换</t>
  </si>
  <si>
    <t>联塑</t>
  </si>
  <si>
    <t>更换原有直径11排水管</t>
  </si>
  <si>
    <t>根</t>
  </si>
  <si>
    <t>垃圾清运</t>
  </si>
  <si>
    <t>图书馆中央空调系统清洗保养（项目）比价表</t>
  </si>
  <si>
    <t>单价（元）</t>
  </si>
  <si>
    <t>总价（元）</t>
  </si>
  <si>
    <t>合计：（大写）叁拾贰万元整</t>
  </si>
  <si>
    <t>体育馆屋面天沟漏水改造比价表</t>
  </si>
  <si>
    <t>单价</t>
  </si>
  <si>
    <t>小计</t>
  </si>
  <si>
    <t>排水管更换</t>
  </si>
  <si>
    <t>新做工程总价</t>
  </si>
  <si>
    <t>该项工程总价</t>
  </si>
  <si>
    <t>序号1项目评标记录汇总表</t>
  </si>
  <si>
    <t>报价</t>
  </si>
  <si>
    <t>价格得分</t>
  </si>
  <si>
    <t>评分明细</t>
  </si>
  <si>
    <t>评委评分</t>
  </si>
  <si>
    <t>综合得分</t>
  </si>
  <si>
    <t>董昊</t>
  </si>
  <si>
    <t>刘铁民</t>
  </si>
  <si>
    <t>刘卫东</t>
  </si>
  <si>
    <t>张中凯</t>
  </si>
  <si>
    <t>陈长松</t>
  </si>
  <si>
    <t>封宏观</t>
  </si>
  <si>
    <t>公司资质</t>
  </si>
  <si>
    <t>方案讲解</t>
  </si>
  <si>
    <t>售后及技术服务</t>
  </si>
  <si>
    <t>业绩案例</t>
  </si>
  <si>
    <t>评审人签名</t>
  </si>
  <si>
    <t>评分原则：价格75分，其他25分。
1、公司资质：优5分，良3分，差1分
2、方案讲解：优6—10分，良4-5分，差1-3分
3、售后及技术服务：优5分，良3分，差1分
4、业绩案例：优5分，良3分，差1分</t>
  </si>
  <si>
    <t>序号4项目评标记录汇总表</t>
  </si>
  <si>
    <t>王晓娜</t>
  </si>
  <si>
    <t>守佳楠</t>
  </si>
  <si>
    <t>郑州工商学院招标结果审批单</t>
  </si>
  <si>
    <t>汇总金额</t>
  </si>
  <si>
    <t>综合</t>
  </si>
  <si>
    <t>执行意见</t>
  </si>
  <si>
    <t>河南朋信环境科技有限公司</t>
  </si>
  <si>
    <t>拟定中标方</t>
  </si>
  <si>
    <t>招采负责人：</t>
  </si>
  <si>
    <t xml:space="preserve"> 董事长：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</si>
</sst>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9"/>
      <color theme="1"/>
      <name val="宋体"/>
      <charset val="134"/>
    </font>
    <font>
      <b/>
      <sz val="16"/>
      <color theme="1"/>
      <name val="Microsoft YaHei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9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8"/>
      <color rgb="FF000000"/>
      <name val="方正小标宋_GBK"/>
      <charset val="134"/>
    </font>
    <font>
      <sz val="14"/>
      <color rgb="FF000000"/>
      <name val="黑体"/>
      <charset val="134"/>
    </font>
    <font>
      <b/>
      <sz val="12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1"/>
      <color rgb="FF333333"/>
      <name val="Microsoft YaHei"/>
      <charset val="134"/>
    </font>
    <font>
      <sz val="10"/>
      <color rgb="FF333333"/>
      <name val="Microsoft YaHei"/>
      <charset val="134"/>
    </font>
    <font>
      <u/>
      <sz val="10"/>
      <color rgb="FF0000FF"/>
      <name val="Microsoft YaHei"/>
      <charset val="0"/>
    </font>
    <font>
      <u/>
      <sz val="10"/>
      <color rgb="FF0000FF"/>
      <name val="Microsoft YaHei"/>
      <charset val="134"/>
    </font>
    <font>
      <u/>
      <sz val="10"/>
      <name val="Microsoft YaHei"/>
      <charset val="134"/>
    </font>
    <font>
      <u/>
      <sz val="10"/>
      <color theme="1"/>
      <name val="Microsoft YaHei"/>
      <charset val="0"/>
    </font>
    <font>
      <u/>
      <sz val="10"/>
      <color theme="10"/>
      <name val="Microsoft YaHei"/>
      <charset val="134"/>
    </font>
    <font>
      <u/>
      <sz val="10"/>
      <color indexed="4"/>
      <name val="Microsoft YaHei"/>
      <charset val="134"/>
    </font>
    <font>
      <sz val="12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1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4" borderId="11" applyNumberFormat="0" applyAlignment="0" applyProtection="0">
      <alignment vertical="center"/>
    </xf>
    <xf numFmtId="0" fontId="48" fillId="5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6" fillId="0" borderId="1" xfId="6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0" fontId="28" fillId="0" borderId="1" xfId="6" applyFont="1" applyFill="1" applyBorder="1" applyAlignment="1">
      <alignment horizontal="center" vertical="center" wrapText="1"/>
    </xf>
    <xf numFmtId="0" fontId="29" fillId="0" borderId="1" xfId="6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5" xfId="6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1602500650@qq.com" TargetMode="External"/><Relationship Id="rId8" Type="http://schemas.openxmlformats.org/officeDocument/2006/relationships/hyperlink" Target="mailto:18037190819@163.com" TargetMode="External"/><Relationship Id="rId7" Type="http://schemas.openxmlformats.org/officeDocument/2006/relationships/hyperlink" Target="mailto:13598890068@139.com" TargetMode="External"/><Relationship Id="rId6" Type="http://schemas.openxmlformats.org/officeDocument/2006/relationships/hyperlink" Target="mailto:406334575@qq.com" TargetMode="External"/><Relationship Id="rId5" Type="http://schemas.openxmlformats.org/officeDocument/2006/relationships/hyperlink" Target="mailto:411727978@qq.com" TargetMode="External"/><Relationship Id="rId4" Type="http://schemas.openxmlformats.org/officeDocument/2006/relationships/hyperlink" Target="mailto:1794341368@qq.com" TargetMode="External"/><Relationship Id="rId3" Type="http://schemas.openxmlformats.org/officeDocument/2006/relationships/hyperlink" Target="mailto:570865339@qq.com" TargetMode="External"/><Relationship Id="rId2" Type="http://schemas.openxmlformats.org/officeDocument/2006/relationships/hyperlink" Target="mailto:395496545@qq.com" TargetMode="External"/><Relationship Id="rId10" Type="http://schemas.openxmlformats.org/officeDocument/2006/relationships/hyperlink" Target="mailto:13007620404@139.com" TargetMode="External"/><Relationship Id="rId1" Type="http://schemas.openxmlformats.org/officeDocument/2006/relationships/hyperlink" Target="mailto:29060744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zoomScale="145" zoomScaleNormal="145" workbookViewId="0">
      <selection activeCell="A2" sqref="A2"/>
    </sheetView>
  </sheetViews>
  <sheetFormatPr defaultColWidth="8.96666666666667" defaultRowHeight="14.25" outlineLevelRow="5"/>
  <cols>
    <col min="1" max="1" width="4.375" style="71" customWidth="1"/>
    <col min="2" max="2" width="22.4916666666667" style="71" customWidth="1"/>
    <col min="3" max="3" width="16.2583333333333" style="71" customWidth="1"/>
    <col min="4" max="4" width="31.125" style="71" customWidth="1"/>
    <col min="5" max="5" width="21" style="71" customWidth="1"/>
    <col min="6" max="6" width="24.2583333333333" style="71" customWidth="1"/>
    <col min="7" max="26" width="9" style="71"/>
    <col min="27" max="16378" width="8.96666666666667" style="71"/>
    <col min="16379" max="16384" width="8.96666666666667" style="74"/>
  </cols>
  <sheetData>
    <row r="1" s="71" customFormat="1" ht="31.5" customHeight="1" spans="1:6">
      <c r="A1" s="75" t="s">
        <v>0</v>
      </c>
      <c r="B1" s="75"/>
      <c r="C1" s="75"/>
      <c r="D1" s="75"/>
      <c r="E1" s="75"/>
      <c r="F1" s="75"/>
    </row>
    <row r="2" s="72" customFormat="1" ht="54" customHeight="1" spans="1:6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6" t="s">
        <v>6</v>
      </c>
    </row>
    <row r="3" s="73" customFormat="1" ht="108" customHeight="1" spans="1:6">
      <c r="A3" s="77">
        <v>1</v>
      </c>
      <c r="B3" s="77" t="s">
        <v>7</v>
      </c>
      <c r="C3" s="77" t="s">
        <v>8</v>
      </c>
      <c r="D3" s="78" t="s">
        <v>9</v>
      </c>
      <c r="E3" s="77" t="s">
        <v>10</v>
      </c>
      <c r="F3" s="78" t="s">
        <v>11</v>
      </c>
    </row>
    <row r="4" s="73" customFormat="1" ht="72.75" customHeight="1" spans="1:6">
      <c r="A4" s="77">
        <v>2</v>
      </c>
      <c r="B4" s="77" t="s">
        <v>12</v>
      </c>
      <c r="C4" s="77" t="s">
        <v>13</v>
      </c>
      <c r="D4" s="78" t="s">
        <v>14</v>
      </c>
      <c r="E4" s="77" t="s">
        <v>15</v>
      </c>
      <c r="F4" s="78" t="s">
        <v>16</v>
      </c>
    </row>
    <row r="5" s="71" customFormat="1" ht="112.5" spans="1:16382">
      <c r="A5" s="77">
        <v>3</v>
      </c>
      <c r="B5" s="77" t="s">
        <v>17</v>
      </c>
      <c r="C5" s="77" t="s">
        <v>18</v>
      </c>
      <c r="D5" s="78" t="s">
        <v>19</v>
      </c>
      <c r="E5" s="78" t="s">
        <v>20</v>
      </c>
      <c r="F5" s="78" t="s">
        <v>21</v>
      </c>
      <c r="XEY5" s="74"/>
      <c r="XEZ5" s="74"/>
      <c r="XFA5" s="74"/>
      <c r="XFB5" s="74"/>
    </row>
    <row r="6" s="71" customFormat="1" ht="67.5" spans="1:16382">
      <c r="A6" s="77">
        <v>4</v>
      </c>
      <c r="B6" s="77" t="s">
        <v>22</v>
      </c>
      <c r="C6" s="77" t="s">
        <v>23</v>
      </c>
      <c r="D6" s="78" t="s">
        <v>24</v>
      </c>
      <c r="E6" s="77" t="s">
        <v>25</v>
      </c>
      <c r="F6" s="79" t="s">
        <v>26</v>
      </c>
      <c r="XEY6" s="74"/>
      <c r="XEZ6" s="74"/>
      <c r="XFA6" s="74"/>
      <c r="XFB6" s="74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J7" sqref="J7"/>
    </sheetView>
  </sheetViews>
  <sheetFormatPr defaultColWidth="9" defaultRowHeight="21" customHeight="1"/>
  <cols>
    <col min="1" max="1" width="13.5583333333333" style="11" customWidth="1"/>
    <col min="2" max="2" width="27.4666666666667" style="11" customWidth="1"/>
    <col min="3" max="3" width="15.375" style="11" customWidth="1"/>
    <col min="4" max="4" width="40.6333333333333" style="11" customWidth="1"/>
    <col min="5" max="6" width="13.0083333333333" style="11" customWidth="1"/>
    <col min="7" max="7" width="15.0083333333333" style="11" hidden="1" customWidth="1"/>
    <col min="8" max="8" width="40.6333333333333" style="11" hidden="1" customWidth="1"/>
    <col min="9" max="9" width="23.1" style="11" hidden="1" customWidth="1"/>
    <col min="10" max="16384" width="9" style="11"/>
  </cols>
  <sheetData>
    <row r="1" s="11" customFormat="1" ht="24.5" customHeight="1" spans="1:9">
      <c r="A1" s="51" t="s">
        <v>27</v>
      </c>
      <c r="B1" s="51"/>
      <c r="C1" s="51"/>
      <c r="D1" s="51"/>
      <c r="E1" s="51"/>
      <c r="F1" s="51"/>
      <c r="G1" s="51"/>
      <c r="H1" s="51"/>
      <c r="I1" s="51"/>
    </row>
    <row r="2" s="11" customFormat="1" ht="18.5" customHeight="1" spans="1:9">
      <c r="A2" s="2" t="s">
        <v>28</v>
      </c>
      <c r="B2" s="57" t="s">
        <v>29</v>
      </c>
      <c r="C2" s="57" t="s">
        <v>30</v>
      </c>
      <c r="D2" s="57" t="s">
        <v>31</v>
      </c>
      <c r="E2" s="57" t="s">
        <v>32</v>
      </c>
      <c r="F2" s="57" t="s">
        <v>33</v>
      </c>
      <c r="G2" s="57" t="s">
        <v>34</v>
      </c>
      <c r="H2" s="57" t="s">
        <v>35</v>
      </c>
      <c r="I2" s="2" t="s">
        <v>36</v>
      </c>
    </row>
    <row r="3" s="11" customFormat="1" ht="101" customHeight="1" spans="1:9">
      <c r="A3" s="3" t="s">
        <v>37</v>
      </c>
      <c r="B3" s="58" t="s">
        <v>38</v>
      </c>
      <c r="C3" s="58" t="s">
        <v>39</v>
      </c>
      <c r="D3" s="59" t="s">
        <v>40</v>
      </c>
      <c r="E3" s="58" t="s">
        <v>41</v>
      </c>
      <c r="F3" s="58" t="s">
        <v>41</v>
      </c>
      <c r="G3" s="58">
        <v>13781111095</v>
      </c>
      <c r="H3" s="59" t="s">
        <v>42</v>
      </c>
      <c r="I3" s="64" t="s">
        <v>43</v>
      </c>
    </row>
    <row r="4" s="11" customFormat="1" ht="35" customHeight="1" spans="1:9">
      <c r="A4" s="3" t="s">
        <v>44</v>
      </c>
      <c r="B4" s="58" t="s">
        <v>45</v>
      </c>
      <c r="C4" s="58" t="s">
        <v>46</v>
      </c>
      <c r="D4" s="59" t="s">
        <v>47</v>
      </c>
      <c r="E4" s="58" t="s">
        <v>48</v>
      </c>
      <c r="F4" s="58" t="s">
        <v>49</v>
      </c>
      <c r="G4" s="58">
        <v>13323659299</v>
      </c>
      <c r="H4" s="59" t="s">
        <v>50</v>
      </c>
      <c r="I4" s="65" t="s">
        <v>51</v>
      </c>
    </row>
    <row r="5" s="11" customFormat="1" ht="84.5" customHeight="1" spans="1:9">
      <c r="A5" s="3" t="s">
        <v>52</v>
      </c>
      <c r="B5" s="58" t="s">
        <v>53</v>
      </c>
      <c r="C5" s="58" t="s">
        <v>54</v>
      </c>
      <c r="D5" s="59" t="s">
        <v>55</v>
      </c>
      <c r="E5" s="58" t="s">
        <v>56</v>
      </c>
      <c r="F5" s="58" t="s">
        <v>57</v>
      </c>
      <c r="G5" s="60">
        <v>13383821991</v>
      </c>
      <c r="H5" s="59" t="s">
        <v>58</v>
      </c>
      <c r="I5" s="64" t="s">
        <v>59</v>
      </c>
    </row>
    <row r="6" s="11" customFormat="1" ht="84.5" customHeight="1" spans="1:9">
      <c r="A6" s="3" t="s">
        <v>60</v>
      </c>
      <c r="B6" s="4" t="s">
        <v>61</v>
      </c>
      <c r="C6" s="4" t="s">
        <v>39</v>
      </c>
      <c r="D6" s="61" t="s">
        <v>62</v>
      </c>
      <c r="E6" s="6" t="s">
        <v>63</v>
      </c>
      <c r="F6" s="6" t="s">
        <v>64</v>
      </c>
      <c r="G6" s="4">
        <v>13598890068</v>
      </c>
      <c r="H6" s="61" t="s">
        <v>65</v>
      </c>
      <c r="I6" s="66" t="s">
        <v>66</v>
      </c>
    </row>
    <row r="7" s="11" customFormat="1" ht="134" customHeight="1" spans="1:9">
      <c r="A7" s="3" t="s">
        <v>37</v>
      </c>
      <c r="B7" s="6" t="s">
        <v>67</v>
      </c>
      <c r="C7" s="3" t="s">
        <v>68</v>
      </c>
      <c r="D7" s="62" t="s">
        <v>69</v>
      </c>
      <c r="E7" s="6" t="s">
        <v>70</v>
      </c>
      <c r="F7" s="6" t="s">
        <v>70</v>
      </c>
      <c r="G7" s="6">
        <v>15998890068</v>
      </c>
      <c r="H7" s="62" t="s">
        <v>71</v>
      </c>
      <c r="I7" s="67" t="s">
        <v>66</v>
      </c>
    </row>
    <row r="8" s="11" customFormat="1" ht="150.5" customHeight="1" spans="1:9">
      <c r="A8" s="3" t="s">
        <v>37</v>
      </c>
      <c r="B8" s="58" t="s">
        <v>72</v>
      </c>
      <c r="C8" s="58" t="s">
        <v>73</v>
      </c>
      <c r="D8" s="59" t="s">
        <v>74</v>
      </c>
      <c r="E8" s="58" t="s">
        <v>75</v>
      </c>
      <c r="F8" s="58" t="s">
        <v>75</v>
      </c>
      <c r="G8" s="58">
        <v>13783648001</v>
      </c>
      <c r="H8" s="59" t="s">
        <v>76</v>
      </c>
      <c r="I8" s="68" t="s">
        <v>77</v>
      </c>
    </row>
    <row r="9" s="11" customFormat="1" ht="200" customHeight="1" spans="1:9">
      <c r="A9" s="3" t="s">
        <v>60</v>
      </c>
      <c r="B9" s="58" t="s">
        <v>78</v>
      </c>
      <c r="C9" s="58" t="s">
        <v>79</v>
      </c>
      <c r="D9" s="59" t="s">
        <v>80</v>
      </c>
      <c r="E9" s="58" t="s">
        <v>81</v>
      </c>
      <c r="F9" s="58" t="s">
        <v>81</v>
      </c>
      <c r="G9" s="58">
        <v>13007620404</v>
      </c>
      <c r="H9" s="59" t="s">
        <v>82</v>
      </c>
      <c r="I9" s="64" t="s">
        <v>83</v>
      </c>
    </row>
    <row r="10" s="11" customFormat="1" ht="167" customHeight="1" spans="1:9">
      <c r="A10" s="3" t="s">
        <v>52</v>
      </c>
      <c r="B10" s="3" t="s">
        <v>84</v>
      </c>
      <c r="C10" s="3" t="s">
        <v>85</v>
      </c>
      <c r="D10" s="63" t="s">
        <v>86</v>
      </c>
      <c r="E10" s="58" t="s">
        <v>87</v>
      </c>
      <c r="F10" s="58" t="s">
        <v>87</v>
      </c>
      <c r="G10" s="58">
        <v>15037187918</v>
      </c>
      <c r="H10" s="59" t="s">
        <v>88</v>
      </c>
      <c r="I10" s="64" t="s">
        <v>89</v>
      </c>
    </row>
    <row r="11" s="11" customFormat="1" ht="18.5" customHeight="1" spans="1:9">
      <c r="A11" s="3" t="s">
        <v>90</v>
      </c>
      <c r="B11" s="58" t="s">
        <v>91</v>
      </c>
      <c r="C11" s="58" t="s">
        <v>92</v>
      </c>
      <c r="D11" s="59" t="s">
        <v>93</v>
      </c>
      <c r="E11" s="58" t="s">
        <v>94</v>
      </c>
      <c r="F11" s="58" t="s">
        <v>94</v>
      </c>
      <c r="G11" s="58">
        <v>13592455539</v>
      </c>
      <c r="H11" s="59" t="s">
        <v>95</v>
      </c>
      <c r="I11" s="69" t="s">
        <v>96</v>
      </c>
    </row>
    <row r="12" s="11" customFormat="1" ht="200" customHeight="1" spans="1:9">
      <c r="A12" s="3" t="s">
        <v>44</v>
      </c>
      <c r="B12" s="3" t="s">
        <v>97</v>
      </c>
      <c r="C12" s="3" t="s">
        <v>98</v>
      </c>
      <c r="D12" s="63" t="s">
        <v>99</v>
      </c>
      <c r="E12" s="3" t="s">
        <v>100</v>
      </c>
      <c r="F12" s="58" t="s">
        <v>101</v>
      </c>
      <c r="G12" s="58">
        <v>18037190819</v>
      </c>
      <c r="H12" s="59" t="s">
        <v>102</v>
      </c>
      <c r="I12" s="70" t="s">
        <v>103</v>
      </c>
    </row>
    <row r="13" s="11" customFormat="1" ht="18.5" customHeight="1" spans="1:9">
      <c r="A13" s="3" t="s">
        <v>60</v>
      </c>
      <c r="B13" s="58" t="s">
        <v>104</v>
      </c>
      <c r="C13" s="58" t="s">
        <v>105</v>
      </c>
      <c r="D13" s="59" t="s">
        <v>106</v>
      </c>
      <c r="E13" s="58" t="s">
        <v>107</v>
      </c>
      <c r="F13" s="58" t="s">
        <v>108</v>
      </c>
      <c r="G13" s="58">
        <v>18838158798</v>
      </c>
      <c r="H13" s="59" t="s">
        <v>109</v>
      </c>
      <c r="I13" s="64" t="s">
        <v>110</v>
      </c>
    </row>
    <row r="19" s="56" customFormat="1" customHeight="1" spans="1: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1">
    <mergeCell ref="A1:I1"/>
  </mergeCells>
  <hyperlinks>
    <hyperlink ref="I3" r:id="rId1" display="290607445@qq.com"/>
    <hyperlink ref="I8" r:id="rId2" display="395496545@qq.com"/>
    <hyperlink ref="I10" r:id="rId3" display="570865339@qq.com"/>
    <hyperlink ref="I11" r:id="rId4" display="1794341368@qq.com"/>
    <hyperlink ref="I5" r:id="rId5" display="411727978@qq.com"/>
    <hyperlink ref="I4" r:id="rId6" display="406334575@qq.com"/>
    <hyperlink ref="I7" r:id="rId7" display="13598890068@139.com"/>
    <hyperlink ref="I12" r:id="rId8" display="18037190819@163.com" tooltip="mailto:18037190819@163.com"/>
    <hyperlink ref="I13" r:id="rId9" display="1602500650@qq.com"/>
    <hyperlink ref="I9" r:id="rId10" display="13007620404@139.com"/>
    <hyperlink ref="I6" r:id="rId7" display="13598890068@139.com"/>
  </hyperlinks>
  <pageMargins left="0.25" right="0.25" top="0.75" bottom="0.75" header="0.298611111111111" footer="0.298611111111111"/>
  <pageSetup paperSize="9" scale="8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8" sqref="O18"/>
    </sheetView>
  </sheetViews>
  <sheetFormatPr defaultColWidth="9" defaultRowHeight="35.1" customHeight="1" outlineLevelCol="7"/>
  <cols>
    <col min="1" max="1" width="6.675" style="50" customWidth="1"/>
    <col min="2" max="2" width="24.0083333333333" style="50" customWidth="1"/>
    <col min="3" max="3" width="40.625" style="50" customWidth="1"/>
    <col min="4" max="5" width="6.675" style="50" customWidth="1"/>
    <col min="6" max="16384" width="9" style="50"/>
  </cols>
  <sheetData>
    <row r="1" ht="24.5" customHeight="1" spans="1:5">
      <c r="A1" s="51" t="s">
        <v>111</v>
      </c>
      <c r="B1" s="51"/>
      <c r="C1" s="51"/>
      <c r="D1" s="51"/>
      <c r="E1" s="51"/>
    </row>
    <row r="2" ht="18.5" customHeight="1" spans="1:5">
      <c r="A2" s="30" t="s">
        <v>1</v>
      </c>
      <c r="B2" s="30" t="s">
        <v>112</v>
      </c>
      <c r="C2" s="30" t="s">
        <v>113</v>
      </c>
      <c r="D2" s="30" t="s">
        <v>114</v>
      </c>
      <c r="E2" s="30" t="s">
        <v>5</v>
      </c>
    </row>
    <row r="3" ht="18.5" customHeight="1" spans="1:5">
      <c r="A3" s="31">
        <v>1</v>
      </c>
      <c r="B3" s="31" t="s">
        <v>115</v>
      </c>
      <c r="C3" s="32" t="s">
        <v>116</v>
      </c>
      <c r="D3" s="31" t="s">
        <v>117</v>
      </c>
      <c r="E3" s="31">
        <v>4</v>
      </c>
    </row>
    <row r="4" ht="18.5" customHeight="1" spans="1:5">
      <c r="A4" s="31"/>
      <c r="B4" s="31"/>
      <c r="C4" s="32" t="s">
        <v>118</v>
      </c>
      <c r="D4" s="31"/>
      <c r="E4" s="31"/>
    </row>
    <row r="5" ht="18.5" customHeight="1" spans="1:5">
      <c r="A5" s="31"/>
      <c r="B5" s="31"/>
      <c r="C5" s="32" t="s">
        <v>119</v>
      </c>
      <c r="D5" s="31"/>
      <c r="E5" s="31"/>
    </row>
    <row r="6" ht="18.5" customHeight="1" spans="1:5">
      <c r="A6" s="31"/>
      <c r="B6" s="31"/>
      <c r="C6" s="32" t="s">
        <v>120</v>
      </c>
      <c r="D6" s="31"/>
      <c r="E6" s="31"/>
    </row>
    <row r="7" ht="18.5" customHeight="1" spans="1:5">
      <c r="A7" s="31"/>
      <c r="B7" s="31"/>
      <c r="C7" s="32" t="s">
        <v>121</v>
      </c>
      <c r="D7" s="31"/>
      <c r="E7" s="31"/>
    </row>
    <row r="8" ht="35" customHeight="1" spans="1:5">
      <c r="A8" s="31">
        <v>2</v>
      </c>
      <c r="B8" s="31" t="s">
        <v>122</v>
      </c>
      <c r="C8" s="32" t="s">
        <v>123</v>
      </c>
      <c r="D8" s="31" t="s">
        <v>124</v>
      </c>
      <c r="E8" s="31">
        <v>1</v>
      </c>
    </row>
    <row r="9" ht="35" customHeight="1" spans="1:5">
      <c r="A9" s="31"/>
      <c r="B9" s="31"/>
      <c r="C9" s="32" t="s">
        <v>125</v>
      </c>
      <c r="D9" s="31"/>
      <c r="E9" s="31"/>
    </row>
    <row r="10" ht="18.5" customHeight="1" spans="1:5">
      <c r="A10" s="31"/>
      <c r="B10" s="31"/>
      <c r="C10" s="32" t="s">
        <v>126</v>
      </c>
      <c r="D10" s="31"/>
      <c r="E10" s="31"/>
    </row>
    <row r="11" ht="18.5" customHeight="1" spans="1:5">
      <c r="A11" s="31"/>
      <c r="B11" s="31"/>
      <c r="C11" s="32" t="s">
        <v>127</v>
      </c>
      <c r="D11" s="31"/>
      <c r="E11" s="31"/>
    </row>
    <row r="12" ht="18.5" customHeight="1" spans="1:5">
      <c r="A12" s="31"/>
      <c r="B12" s="31"/>
      <c r="C12" s="32" t="s">
        <v>128</v>
      </c>
      <c r="D12" s="31"/>
      <c r="E12" s="31"/>
    </row>
    <row r="13" ht="18.5" customHeight="1" spans="1:5">
      <c r="A13" s="31"/>
      <c r="B13" s="31"/>
      <c r="C13" s="32" t="s">
        <v>129</v>
      </c>
      <c r="D13" s="31"/>
      <c r="E13" s="31"/>
    </row>
    <row r="14" ht="18.5" customHeight="1" spans="1:5">
      <c r="A14" s="31"/>
      <c r="B14" s="31"/>
      <c r="C14" s="32" t="s">
        <v>130</v>
      </c>
      <c r="D14" s="31"/>
      <c r="E14" s="31"/>
    </row>
    <row r="15" ht="18.5" customHeight="1" spans="1:5">
      <c r="A15" s="31"/>
      <c r="B15" s="31"/>
      <c r="C15" s="32" t="s">
        <v>131</v>
      </c>
      <c r="D15" s="31"/>
      <c r="E15" s="31"/>
    </row>
    <row r="16" ht="35" customHeight="1" spans="1:5">
      <c r="A16" s="31">
        <v>3</v>
      </c>
      <c r="B16" s="31" t="s">
        <v>132</v>
      </c>
      <c r="C16" s="32" t="s">
        <v>133</v>
      </c>
      <c r="D16" s="52" t="s">
        <v>117</v>
      </c>
      <c r="E16" s="52">
        <v>19</v>
      </c>
    </row>
    <row r="17" ht="18.5" customHeight="1" spans="1:5">
      <c r="A17" s="31"/>
      <c r="B17" s="31"/>
      <c r="C17" s="32" t="s">
        <v>134</v>
      </c>
      <c r="D17" s="53"/>
      <c r="E17" s="53"/>
    </row>
    <row r="18" ht="18.5" customHeight="1" spans="1:5">
      <c r="A18" s="31"/>
      <c r="B18" s="31"/>
      <c r="C18" s="32" t="s">
        <v>135</v>
      </c>
      <c r="D18" s="53"/>
      <c r="E18" s="53"/>
    </row>
    <row r="19" ht="51.5" customHeight="1" spans="1:5">
      <c r="A19" s="31"/>
      <c r="B19" s="31"/>
      <c r="C19" s="32" t="s">
        <v>136</v>
      </c>
      <c r="D19" s="54"/>
      <c r="E19" s="54"/>
    </row>
    <row r="20" ht="35" customHeight="1" spans="1:5">
      <c r="A20" s="31"/>
      <c r="B20" s="31"/>
      <c r="C20" s="32" t="s">
        <v>137</v>
      </c>
      <c r="D20" s="52" t="s">
        <v>117</v>
      </c>
      <c r="E20" s="52">
        <v>5</v>
      </c>
    </row>
    <row r="21" ht="18.5" customHeight="1" spans="1:5">
      <c r="A21" s="31"/>
      <c r="B21" s="31"/>
      <c r="C21" s="32" t="s">
        <v>138</v>
      </c>
      <c r="D21" s="54"/>
      <c r="E21" s="54"/>
    </row>
    <row r="22" ht="18.5" customHeight="1" spans="1:5">
      <c r="A22" s="31"/>
      <c r="B22" s="31"/>
      <c r="C22" s="32" t="s">
        <v>139</v>
      </c>
      <c r="D22" s="52" t="s">
        <v>117</v>
      </c>
      <c r="E22" s="52">
        <v>27</v>
      </c>
    </row>
    <row r="23" ht="35" customHeight="1" spans="1:5">
      <c r="A23" s="31"/>
      <c r="B23" s="31"/>
      <c r="C23" s="32" t="s">
        <v>140</v>
      </c>
      <c r="D23" s="53"/>
      <c r="E23" s="53"/>
    </row>
    <row r="24" ht="18.5" customHeight="1" spans="1:5">
      <c r="A24" s="31"/>
      <c r="B24" s="31"/>
      <c r="C24" s="32" t="s">
        <v>141</v>
      </c>
      <c r="D24" s="54"/>
      <c r="E24" s="54"/>
    </row>
    <row r="25" ht="18.5" customHeight="1" spans="1:5">
      <c r="A25" s="31">
        <v>4</v>
      </c>
      <c r="B25" s="31" t="s">
        <v>142</v>
      </c>
      <c r="C25" s="32" t="s">
        <v>143</v>
      </c>
      <c r="D25" s="31" t="s">
        <v>117</v>
      </c>
      <c r="E25" s="31">
        <v>575</v>
      </c>
    </row>
    <row r="26" ht="18.5" customHeight="1" spans="1:5">
      <c r="A26" s="31"/>
      <c r="B26" s="31"/>
      <c r="C26" s="32" t="s">
        <v>144</v>
      </c>
      <c r="D26" s="31"/>
      <c r="E26" s="31"/>
    </row>
    <row r="27" ht="18.5" customHeight="1" spans="1:5">
      <c r="A27" s="31"/>
      <c r="B27" s="31"/>
      <c r="C27" s="32" t="s">
        <v>145</v>
      </c>
      <c r="D27" s="31"/>
      <c r="E27" s="31"/>
    </row>
    <row r="28" ht="18.5" customHeight="1" spans="1:5">
      <c r="A28" s="31"/>
      <c r="B28" s="31"/>
      <c r="C28" s="32" t="s">
        <v>146</v>
      </c>
      <c r="D28" s="31"/>
      <c r="E28" s="31"/>
    </row>
    <row r="29" ht="18.5" customHeight="1" spans="1:5">
      <c r="A29" s="31"/>
      <c r="B29" s="31"/>
      <c r="C29" s="32" t="s">
        <v>147</v>
      </c>
      <c r="D29" s="31"/>
      <c r="E29" s="31"/>
    </row>
    <row r="30" ht="18.5" customHeight="1" spans="1:5">
      <c r="A30" s="31">
        <v>5</v>
      </c>
      <c r="B30" s="31" t="s">
        <v>148</v>
      </c>
      <c r="C30" s="32" t="s">
        <v>149</v>
      </c>
      <c r="D30" s="31" t="s">
        <v>150</v>
      </c>
      <c r="E30" s="31">
        <v>4</v>
      </c>
    </row>
    <row r="31" ht="18.5" customHeight="1" spans="1:5">
      <c r="A31" s="31">
        <v>6</v>
      </c>
      <c r="B31" s="31" t="s">
        <v>151</v>
      </c>
      <c r="C31" s="32" t="s">
        <v>152</v>
      </c>
      <c r="D31" s="31" t="s">
        <v>124</v>
      </c>
      <c r="E31" s="31">
        <v>1</v>
      </c>
    </row>
    <row r="32" ht="35" customHeight="1" spans="1:5">
      <c r="A32" s="31">
        <v>7</v>
      </c>
      <c r="B32" s="31" t="s">
        <v>153</v>
      </c>
      <c r="C32" s="32" t="s">
        <v>154</v>
      </c>
      <c r="D32" s="31" t="s">
        <v>124</v>
      </c>
      <c r="E32" s="31">
        <v>1</v>
      </c>
    </row>
    <row r="33" s="38" customFormat="1" customHeight="1" spans="1:8">
      <c r="A33" s="45" t="s">
        <v>155</v>
      </c>
      <c r="B33" s="45"/>
      <c r="C33" s="55" t="s">
        <v>156</v>
      </c>
      <c r="E33" s="47"/>
      <c r="F33" s="47"/>
      <c r="G33" s="48"/>
      <c r="H33" s="48"/>
    </row>
    <row r="34" s="37" customFormat="1" customHeight="1" spans="1:8">
      <c r="A34" s="49" t="s">
        <v>157</v>
      </c>
      <c r="B34" s="49"/>
      <c r="C34" s="37"/>
      <c r="D34" s="37"/>
      <c r="E34" s="37"/>
      <c r="F34" s="39"/>
      <c r="G34" s="39"/>
      <c r="H34" s="39"/>
    </row>
  </sheetData>
  <mergeCells count="23">
    <mergeCell ref="A1:E1"/>
    <mergeCell ref="A33:B33"/>
    <mergeCell ref="A34:B34"/>
    <mergeCell ref="A3:A7"/>
    <mergeCell ref="A8:A15"/>
    <mergeCell ref="A16:A24"/>
    <mergeCell ref="A25:A29"/>
    <mergeCell ref="B3:B7"/>
    <mergeCell ref="B8:B15"/>
    <mergeCell ref="B16:B24"/>
    <mergeCell ref="B25:B29"/>
    <mergeCell ref="D3:D7"/>
    <mergeCell ref="D8:D15"/>
    <mergeCell ref="D16:D19"/>
    <mergeCell ref="D20:D21"/>
    <mergeCell ref="D22:D24"/>
    <mergeCell ref="D25:D29"/>
    <mergeCell ref="E3:E7"/>
    <mergeCell ref="E8:E15"/>
    <mergeCell ref="E16:E19"/>
    <mergeCell ref="E20:E21"/>
    <mergeCell ref="E22:E24"/>
    <mergeCell ref="E25:E29"/>
  </mergeCells>
  <pageMargins left="0.275" right="0.393055555555556" top="0.550694444444444" bottom="0.590277777777778" header="0.236111111111111" footer="0.5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3" sqref="E13"/>
    </sheetView>
  </sheetViews>
  <sheetFormatPr defaultColWidth="9" defaultRowHeight="35.1" customHeight="1" outlineLevelCol="7"/>
  <cols>
    <col min="1" max="1" width="7.625" style="39" customWidth="1"/>
    <col min="2" max="2" width="19.2583333333333" style="37" customWidth="1"/>
    <col min="3" max="3" width="16.5" style="37" customWidth="1"/>
    <col min="4" max="4" width="12" style="37" customWidth="1"/>
    <col min="5" max="5" width="45" style="37" customWidth="1"/>
    <col min="6" max="6" width="10.375" style="39" customWidth="1"/>
    <col min="7" max="7" width="11" style="39" customWidth="1"/>
    <col min="8" max="8" width="7.875" style="39" customWidth="1"/>
    <col min="9" max="16384" width="9" style="37"/>
  </cols>
  <sheetData>
    <row r="1" s="37" customFormat="1" customHeight="1" spans="1:8">
      <c r="A1" s="40" t="s">
        <v>158</v>
      </c>
      <c r="B1" s="40"/>
      <c r="C1" s="40"/>
      <c r="D1" s="40"/>
      <c r="E1" s="40"/>
      <c r="F1" s="40"/>
      <c r="G1" s="40"/>
      <c r="H1" s="40"/>
    </row>
    <row r="2" s="37" customFormat="1" customHeight="1" spans="1:8">
      <c r="A2" s="41" t="s">
        <v>159</v>
      </c>
      <c r="B2" s="41"/>
      <c r="C2" s="41"/>
      <c r="D2" s="41"/>
      <c r="E2" s="41"/>
      <c r="F2" s="41"/>
      <c r="G2" s="41"/>
      <c r="H2" s="41"/>
    </row>
    <row r="3" s="37" customFormat="1" customHeight="1" spans="1:8">
      <c r="A3" s="42" t="s">
        <v>1</v>
      </c>
      <c r="B3" s="42" t="s">
        <v>112</v>
      </c>
      <c r="C3" s="42" t="s">
        <v>160</v>
      </c>
      <c r="D3" s="42" t="s">
        <v>161</v>
      </c>
      <c r="E3" s="42" t="s">
        <v>162</v>
      </c>
      <c r="F3" s="42" t="s">
        <v>5</v>
      </c>
      <c r="G3" s="42" t="s">
        <v>163</v>
      </c>
      <c r="H3" s="42" t="s">
        <v>164</v>
      </c>
    </row>
    <row r="4" s="37" customFormat="1" customHeight="1" spans="1:8">
      <c r="A4" s="43">
        <f>ROW()-3</f>
        <v>1</v>
      </c>
      <c r="B4" s="43" t="s">
        <v>165</v>
      </c>
      <c r="C4" s="44"/>
      <c r="D4" s="44"/>
      <c r="E4" s="44" t="s">
        <v>166</v>
      </c>
      <c r="F4" s="43">
        <v>236</v>
      </c>
      <c r="G4" s="43" t="s">
        <v>167</v>
      </c>
      <c r="H4" s="43"/>
    </row>
    <row r="5" s="37" customFormat="1" customHeight="1" spans="1:8">
      <c r="A5" s="42" t="s">
        <v>168</v>
      </c>
      <c r="B5" s="42"/>
      <c r="C5" s="42"/>
      <c r="D5" s="42"/>
      <c r="E5" s="42"/>
      <c r="F5" s="42"/>
      <c r="G5" s="42"/>
      <c r="H5" s="43"/>
    </row>
    <row r="6" s="37" customFormat="1" customHeight="1" spans="1:8">
      <c r="A6" s="41" t="s">
        <v>169</v>
      </c>
      <c r="B6" s="41"/>
      <c r="C6" s="41"/>
      <c r="D6" s="41"/>
      <c r="E6" s="41"/>
      <c r="F6" s="41"/>
      <c r="G6" s="41"/>
      <c r="H6" s="41"/>
    </row>
    <row r="7" s="37" customFormat="1" customHeight="1" spans="1:8">
      <c r="A7" s="42" t="s">
        <v>1</v>
      </c>
      <c r="B7" s="42" t="s">
        <v>112</v>
      </c>
      <c r="C7" s="42" t="s">
        <v>160</v>
      </c>
      <c r="D7" s="42" t="s">
        <v>161</v>
      </c>
      <c r="E7" s="42" t="s">
        <v>162</v>
      </c>
      <c r="F7" s="42" t="s">
        <v>5</v>
      </c>
      <c r="G7" s="42" t="s">
        <v>163</v>
      </c>
      <c r="H7" s="42" t="s">
        <v>164</v>
      </c>
    </row>
    <row r="8" s="37" customFormat="1" customHeight="1" spans="1:8">
      <c r="A8" s="43">
        <v>1</v>
      </c>
      <c r="B8" s="43" t="s">
        <v>170</v>
      </c>
      <c r="C8" s="43" t="s">
        <v>171</v>
      </c>
      <c r="D8" s="44"/>
      <c r="E8" s="44" t="s">
        <v>172</v>
      </c>
      <c r="F8" s="43">
        <v>236</v>
      </c>
      <c r="G8" s="43" t="s">
        <v>167</v>
      </c>
      <c r="H8" s="43"/>
    </row>
    <row r="9" s="37" customFormat="1" customHeight="1" spans="1:8">
      <c r="A9" s="43">
        <v>2</v>
      </c>
      <c r="B9" s="43" t="s">
        <v>173</v>
      </c>
      <c r="C9" s="44"/>
      <c r="D9" s="43" t="s">
        <v>174</v>
      </c>
      <c r="E9" s="44" t="s">
        <v>175</v>
      </c>
      <c r="F9" s="43">
        <v>22</v>
      </c>
      <c r="G9" s="43" t="s">
        <v>176</v>
      </c>
      <c r="H9" s="43"/>
    </row>
    <row r="10" s="37" customFormat="1" customHeight="1" spans="1:8">
      <c r="A10" s="43">
        <v>3</v>
      </c>
      <c r="B10" s="43" t="s">
        <v>177</v>
      </c>
      <c r="C10" s="44"/>
      <c r="D10" s="44"/>
      <c r="E10" s="44"/>
      <c r="F10" s="43">
        <v>1</v>
      </c>
      <c r="G10" s="43" t="s">
        <v>124</v>
      </c>
      <c r="H10" s="43"/>
    </row>
    <row r="11" s="38" customFormat="1" customHeight="1" spans="1:8">
      <c r="A11" s="45" t="s">
        <v>155</v>
      </c>
      <c r="B11" s="45"/>
      <c r="C11" s="46"/>
      <c r="D11" s="46" t="s">
        <v>156</v>
      </c>
      <c r="E11" s="47"/>
      <c r="F11" s="47"/>
      <c r="G11" s="48"/>
      <c r="H11" s="48"/>
    </row>
    <row r="12" customHeight="1" spans="1:2">
      <c r="A12" s="49" t="s">
        <v>157</v>
      </c>
      <c r="B12" s="49"/>
    </row>
  </sheetData>
  <mergeCells count="6">
    <mergeCell ref="A1:H1"/>
    <mergeCell ref="A2:H2"/>
    <mergeCell ref="A5:G5"/>
    <mergeCell ref="A6:H6"/>
    <mergeCell ref="A11:B11"/>
    <mergeCell ref="A12:B1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J3" sqref="J3"/>
    </sheetView>
  </sheetViews>
  <sheetFormatPr defaultColWidth="9" defaultRowHeight="13.5"/>
  <cols>
    <col min="1" max="1" width="5.675" customWidth="1"/>
    <col min="2" max="2" width="24.0083333333333" customWidth="1"/>
    <col min="3" max="3" width="40.625" customWidth="1"/>
    <col min="4" max="5" width="5.675" customWidth="1"/>
    <col min="6" max="6" width="12.175" customWidth="1"/>
    <col min="7" max="7" width="13.4333333333333" customWidth="1"/>
    <col min="8" max="8" width="13.15" customWidth="1"/>
    <col min="9" max="9" width="16.5916666666667" customWidth="1"/>
    <col min="10" max="10" width="13.15" customWidth="1"/>
    <col min="11" max="11" width="16.4416666666667" customWidth="1"/>
  </cols>
  <sheetData>
    <row r="1" customFormat="1" ht="24.5" customHeight="1" spans="1:11">
      <c r="A1" s="35" t="s">
        <v>178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customFormat="1" ht="18.5" customHeight="1" spans="1:11">
      <c r="A2" s="30" t="s">
        <v>1</v>
      </c>
      <c r="B2" s="30" t="s">
        <v>112</v>
      </c>
      <c r="C2" s="30" t="s">
        <v>113</v>
      </c>
      <c r="D2" s="30" t="s">
        <v>114</v>
      </c>
      <c r="E2" s="30" t="s">
        <v>5</v>
      </c>
      <c r="F2" s="2" t="s">
        <v>84</v>
      </c>
      <c r="G2" s="2"/>
      <c r="H2" s="2" t="s">
        <v>91</v>
      </c>
      <c r="I2" s="2"/>
      <c r="J2" s="2" t="s">
        <v>53</v>
      </c>
      <c r="K2" s="2"/>
    </row>
    <row r="3" customFormat="1" ht="18.5" customHeight="1" spans="1:11">
      <c r="A3" s="30"/>
      <c r="B3" s="30"/>
      <c r="C3" s="30"/>
      <c r="D3" s="30"/>
      <c r="E3" s="30"/>
      <c r="F3" s="30" t="s">
        <v>179</v>
      </c>
      <c r="G3" s="30" t="s">
        <v>180</v>
      </c>
      <c r="H3" s="30" t="s">
        <v>179</v>
      </c>
      <c r="I3" s="30" t="s">
        <v>180</v>
      </c>
      <c r="J3" s="30" t="s">
        <v>179</v>
      </c>
      <c r="K3" s="30" t="s">
        <v>180</v>
      </c>
    </row>
    <row r="4" customFormat="1" ht="18.5" customHeight="1" spans="1:11">
      <c r="A4" s="31">
        <v>1</v>
      </c>
      <c r="B4" s="31" t="s">
        <v>115</v>
      </c>
      <c r="C4" s="31" t="s">
        <v>116</v>
      </c>
      <c r="D4" s="31" t="s">
        <v>117</v>
      </c>
      <c r="E4" s="31">
        <v>4</v>
      </c>
      <c r="F4" s="31">
        <v>4500</v>
      </c>
      <c r="G4" s="31">
        <f>F4*E4</f>
        <v>18000</v>
      </c>
      <c r="H4" s="31">
        <v>6000</v>
      </c>
      <c r="I4" s="31">
        <f>H4*E4</f>
        <v>24000</v>
      </c>
      <c r="J4" s="31">
        <v>4600</v>
      </c>
      <c r="K4" s="31">
        <f>J4*E4</f>
        <v>18400</v>
      </c>
    </row>
    <row r="5" customFormat="1" ht="18.5" customHeight="1" spans="1:11">
      <c r="A5" s="31"/>
      <c r="B5" s="31"/>
      <c r="C5" s="31" t="s">
        <v>118</v>
      </c>
      <c r="D5" s="31"/>
      <c r="E5" s="31"/>
      <c r="F5" s="31"/>
      <c r="G5" s="31"/>
      <c r="H5" s="31"/>
      <c r="I5" s="31"/>
      <c r="J5" s="31"/>
      <c r="K5" s="31"/>
    </row>
    <row r="6" customFormat="1" ht="18.5" customHeight="1" spans="1:11">
      <c r="A6" s="31"/>
      <c r="B6" s="31"/>
      <c r="C6" s="31" t="s">
        <v>119</v>
      </c>
      <c r="D6" s="31"/>
      <c r="E6" s="31"/>
      <c r="F6" s="31"/>
      <c r="G6" s="31"/>
      <c r="H6" s="31"/>
      <c r="I6" s="31"/>
      <c r="J6" s="31"/>
      <c r="K6" s="31"/>
    </row>
    <row r="7" customFormat="1" ht="18.5" customHeight="1" spans="1:11">
      <c r="A7" s="31"/>
      <c r="B7" s="31"/>
      <c r="C7" s="31" t="s">
        <v>120</v>
      </c>
      <c r="D7" s="31"/>
      <c r="E7" s="31"/>
      <c r="F7" s="31"/>
      <c r="G7" s="31"/>
      <c r="H7" s="31"/>
      <c r="I7" s="31"/>
      <c r="J7" s="31"/>
      <c r="K7" s="31"/>
    </row>
    <row r="8" customFormat="1" ht="18.5" customHeight="1" spans="1:11">
      <c r="A8" s="31"/>
      <c r="B8" s="31"/>
      <c r="C8" s="31" t="s">
        <v>121</v>
      </c>
      <c r="D8" s="31"/>
      <c r="E8" s="31"/>
      <c r="F8" s="31"/>
      <c r="G8" s="31"/>
      <c r="H8" s="31"/>
      <c r="I8" s="31"/>
      <c r="J8" s="31"/>
      <c r="K8" s="31"/>
    </row>
    <row r="9" customFormat="1" ht="35" customHeight="1" spans="1:11">
      <c r="A9" s="31">
        <v>2</v>
      </c>
      <c r="B9" s="31" t="s">
        <v>122</v>
      </c>
      <c r="C9" s="31" t="s">
        <v>123</v>
      </c>
      <c r="D9" s="31" t="s">
        <v>124</v>
      </c>
      <c r="E9" s="31">
        <v>1</v>
      </c>
      <c r="F9" s="31">
        <v>44000</v>
      </c>
      <c r="G9" s="31">
        <f>F9*E9</f>
        <v>44000</v>
      </c>
      <c r="H9" s="31">
        <v>48000</v>
      </c>
      <c r="I9" s="31">
        <f>H9*E9</f>
        <v>48000</v>
      </c>
      <c r="J9" s="31">
        <v>54390</v>
      </c>
      <c r="K9" s="31">
        <f>J9*E9</f>
        <v>54390</v>
      </c>
    </row>
    <row r="10" customFormat="1" ht="35" customHeight="1" spans="1:11">
      <c r="A10" s="31"/>
      <c r="B10" s="31"/>
      <c r="C10" s="31" t="s">
        <v>125</v>
      </c>
      <c r="D10" s="31"/>
      <c r="E10" s="31"/>
      <c r="F10" s="31"/>
      <c r="G10" s="31"/>
      <c r="H10" s="31"/>
      <c r="I10" s="31"/>
      <c r="J10" s="31"/>
      <c r="K10" s="31"/>
    </row>
    <row r="11" customFormat="1" ht="18.5" customHeight="1" spans="1:11">
      <c r="A11" s="31"/>
      <c r="B11" s="31"/>
      <c r="C11" s="31" t="s">
        <v>126</v>
      </c>
      <c r="D11" s="31"/>
      <c r="E11" s="31"/>
      <c r="F11" s="31"/>
      <c r="G11" s="31"/>
      <c r="H11" s="31"/>
      <c r="I11" s="31"/>
      <c r="J11" s="31"/>
      <c r="K11" s="31"/>
    </row>
    <row r="12" customFormat="1" ht="18.5" customHeight="1" spans="1:11">
      <c r="A12" s="31"/>
      <c r="B12" s="31"/>
      <c r="C12" s="31" t="s">
        <v>127</v>
      </c>
      <c r="D12" s="31"/>
      <c r="E12" s="31"/>
      <c r="F12" s="31"/>
      <c r="G12" s="31"/>
      <c r="H12" s="31"/>
      <c r="I12" s="31"/>
      <c r="J12" s="31"/>
      <c r="K12" s="31"/>
    </row>
    <row r="13" customFormat="1" ht="18.5" customHeight="1" spans="1:11">
      <c r="A13" s="31"/>
      <c r="B13" s="31"/>
      <c r="C13" s="31" t="s">
        <v>128</v>
      </c>
      <c r="D13" s="31"/>
      <c r="E13" s="31"/>
      <c r="F13" s="31"/>
      <c r="G13" s="31"/>
      <c r="H13" s="31"/>
      <c r="I13" s="31"/>
      <c r="J13" s="31"/>
      <c r="K13" s="31"/>
    </row>
    <row r="14" customFormat="1" ht="18.5" customHeight="1" spans="1:11">
      <c r="A14" s="31"/>
      <c r="B14" s="31"/>
      <c r="C14" s="31" t="s">
        <v>129</v>
      </c>
      <c r="D14" s="31"/>
      <c r="E14" s="31"/>
      <c r="F14" s="31"/>
      <c r="G14" s="31"/>
      <c r="H14" s="31"/>
      <c r="I14" s="31"/>
      <c r="J14" s="31"/>
      <c r="K14" s="31"/>
    </row>
    <row r="15" customFormat="1" ht="18.5" customHeight="1" spans="1:11">
      <c r="A15" s="31"/>
      <c r="B15" s="31"/>
      <c r="C15" s="31" t="s">
        <v>130</v>
      </c>
      <c r="D15" s="31"/>
      <c r="E15" s="31"/>
      <c r="F15" s="31"/>
      <c r="G15" s="31"/>
      <c r="H15" s="31"/>
      <c r="I15" s="31"/>
      <c r="J15" s="31"/>
      <c r="K15" s="31"/>
    </row>
    <row r="16" customFormat="1" ht="18.5" customHeight="1" spans="1:11">
      <c r="A16" s="31"/>
      <c r="B16" s="31"/>
      <c r="C16" s="31" t="s">
        <v>131</v>
      </c>
      <c r="D16" s="31"/>
      <c r="E16" s="31"/>
      <c r="F16" s="31"/>
      <c r="G16" s="31"/>
      <c r="H16" s="31"/>
      <c r="I16" s="31"/>
      <c r="J16" s="31"/>
      <c r="K16" s="31"/>
    </row>
    <row r="17" customFormat="1" ht="35" customHeight="1" spans="1:11">
      <c r="A17" s="31">
        <v>3</v>
      </c>
      <c r="B17" s="31" t="s">
        <v>132</v>
      </c>
      <c r="C17" s="31" t="s">
        <v>133</v>
      </c>
      <c r="D17" s="31" t="s">
        <v>117</v>
      </c>
      <c r="E17" s="31">
        <v>19</v>
      </c>
      <c r="F17" s="31">
        <v>2400</v>
      </c>
      <c r="G17" s="31">
        <f>F17*E17</f>
        <v>45600</v>
      </c>
      <c r="H17" s="31">
        <v>2500</v>
      </c>
      <c r="I17" s="31">
        <f>H17*E17</f>
        <v>47500</v>
      </c>
      <c r="J17" s="31">
        <v>2600</v>
      </c>
      <c r="K17" s="31">
        <f>J17*E17</f>
        <v>49400</v>
      </c>
    </row>
    <row r="18" customFormat="1" ht="18.5" customHeight="1" spans="1:11">
      <c r="A18" s="31"/>
      <c r="B18" s="31"/>
      <c r="C18" s="31" t="s">
        <v>134</v>
      </c>
      <c r="D18" s="31"/>
      <c r="E18" s="31"/>
      <c r="F18" s="31"/>
      <c r="G18" s="31"/>
      <c r="H18" s="31"/>
      <c r="I18" s="31"/>
      <c r="J18" s="31"/>
      <c r="K18" s="31"/>
    </row>
    <row r="19" customFormat="1" ht="18.5" customHeight="1" spans="1:11">
      <c r="A19" s="31"/>
      <c r="B19" s="31"/>
      <c r="C19" s="31" t="s">
        <v>135</v>
      </c>
      <c r="D19" s="31"/>
      <c r="E19" s="31"/>
      <c r="F19" s="31"/>
      <c r="G19" s="31"/>
      <c r="H19" s="31"/>
      <c r="I19" s="31"/>
      <c r="J19" s="31"/>
      <c r="K19" s="31"/>
    </row>
    <row r="20" customFormat="1" ht="51.5" customHeight="1" spans="1:11">
      <c r="A20" s="31"/>
      <c r="B20" s="31"/>
      <c r="C20" s="31" t="s">
        <v>136</v>
      </c>
      <c r="D20" s="31"/>
      <c r="E20" s="31"/>
      <c r="F20" s="31"/>
      <c r="G20" s="31"/>
      <c r="H20" s="31"/>
      <c r="I20" s="31"/>
      <c r="J20" s="31"/>
      <c r="K20" s="31"/>
    </row>
    <row r="21" customFormat="1" ht="35" customHeight="1" spans="1:11">
      <c r="A21" s="31"/>
      <c r="B21" s="31"/>
      <c r="C21" s="31" t="s">
        <v>137</v>
      </c>
      <c r="D21" s="31" t="s">
        <v>117</v>
      </c>
      <c r="E21" s="31">
        <v>5</v>
      </c>
      <c r="F21" s="31">
        <v>240</v>
      </c>
      <c r="G21" s="31">
        <f t="shared" ref="G21:G26" si="0">F21*E21</f>
        <v>1200</v>
      </c>
      <c r="H21" s="31">
        <v>180</v>
      </c>
      <c r="I21" s="31">
        <f t="shared" ref="I21:I26" si="1">H21*E21</f>
        <v>900</v>
      </c>
      <c r="J21" s="31">
        <v>200</v>
      </c>
      <c r="K21" s="31">
        <f t="shared" ref="K21:K26" si="2">J21*E21</f>
        <v>1000</v>
      </c>
    </row>
    <row r="22" customFormat="1" ht="18.5" customHeight="1" spans="1:11">
      <c r="A22" s="31"/>
      <c r="B22" s="31"/>
      <c r="C22" s="31" t="s">
        <v>138</v>
      </c>
      <c r="D22" s="31"/>
      <c r="E22" s="31"/>
      <c r="F22" s="31"/>
      <c r="G22" s="31"/>
      <c r="H22" s="31"/>
      <c r="I22" s="31"/>
      <c r="J22" s="31"/>
      <c r="K22" s="31"/>
    </row>
    <row r="23" customFormat="1" ht="18.5" customHeight="1" spans="1:11">
      <c r="A23" s="31"/>
      <c r="B23" s="31"/>
      <c r="C23" s="31" t="s">
        <v>139</v>
      </c>
      <c r="D23" s="31" t="s">
        <v>117</v>
      </c>
      <c r="E23" s="31">
        <v>27</v>
      </c>
      <c r="F23" s="31">
        <v>1800</v>
      </c>
      <c r="G23" s="31">
        <f t="shared" si="0"/>
        <v>48600</v>
      </c>
      <c r="H23" s="31">
        <v>2000</v>
      </c>
      <c r="I23" s="31">
        <f t="shared" si="1"/>
        <v>54000</v>
      </c>
      <c r="J23" s="31">
        <v>1800</v>
      </c>
      <c r="K23" s="31">
        <f t="shared" si="2"/>
        <v>48600</v>
      </c>
    </row>
    <row r="24" customFormat="1" ht="35" customHeight="1" spans="1:11">
      <c r="A24" s="31"/>
      <c r="B24" s="31"/>
      <c r="C24" s="31" t="s">
        <v>140</v>
      </c>
      <c r="D24" s="31"/>
      <c r="E24" s="31"/>
      <c r="F24" s="31"/>
      <c r="G24" s="31"/>
      <c r="H24" s="31"/>
      <c r="I24" s="31"/>
      <c r="J24" s="31"/>
      <c r="K24" s="31"/>
    </row>
    <row r="25" customFormat="1" ht="18.5" customHeight="1" spans="1:11">
      <c r="A25" s="31"/>
      <c r="B25" s="31"/>
      <c r="C25" s="31" t="s">
        <v>141</v>
      </c>
      <c r="D25" s="31"/>
      <c r="E25" s="31"/>
      <c r="F25" s="31"/>
      <c r="G25" s="31"/>
      <c r="H25" s="31"/>
      <c r="I25" s="31"/>
      <c r="J25" s="31"/>
      <c r="K25" s="31"/>
    </row>
    <row r="26" customFormat="1" ht="18.5" customHeight="1" spans="1:11">
      <c r="A26" s="31">
        <v>4</v>
      </c>
      <c r="B26" s="31" t="s">
        <v>142</v>
      </c>
      <c r="C26" s="31" t="s">
        <v>143</v>
      </c>
      <c r="D26" s="31" t="s">
        <v>117</v>
      </c>
      <c r="E26" s="31">
        <v>575</v>
      </c>
      <c r="F26" s="31">
        <v>160</v>
      </c>
      <c r="G26" s="31">
        <f t="shared" si="0"/>
        <v>92000</v>
      </c>
      <c r="H26" s="31">
        <v>180</v>
      </c>
      <c r="I26" s="31">
        <f t="shared" si="1"/>
        <v>103500</v>
      </c>
      <c r="J26" s="31">
        <v>160</v>
      </c>
      <c r="K26" s="31">
        <f t="shared" si="2"/>
        <v>92000</v>
      </c>
    </row>
    <row r="27" customFormat="1" ht="18.5" customHeight="1" spans="1:11">
      <c r="A27" s="31"/>
      <c r="B27" s="31"/>
      <c r="C27" s="31" t="s">
        <v>144</v>
      </c>
      <c r="D27" s="31"/>
      <c r="E27" s="31"/>
      <c r="F27" s="31"/>
      <c r="G27" s="31"/>
      <c r="H27" s="31"/>
      <c r="I27" s="31"/>
      <c r="J27" s="31"/>
      <c r="K27" s="31"/>
    </row>
    <row r="28" customFormat="1" ht="18.5" customHeight="1" spans="1:11">
      <c r="A28" s="31"/>
      <c r="B28" s="31"/>
      <c r="C28" s="31" t="s">
        <v>145</v>
      </c>
      <c r="D28" s="31"/>
      <c r="E28" s="31"/>
      <c r="F28" s="31"/>
      <c r="G28" s="31"/>
      <c r="H28" s="31"/>
      <c r="I28" s="31"/>
      <c r="J28" s="31"/>
      <c r="K28" s="31"/>
    </row>
    <row r="29" customFormat="1" ht="18.5" customHeight="1" spans="1:11">
      <c r="A29" s="31"/>
      <c r="B29" s="31"/>
      <c r="C29" s="31" t="s">
        <v>146</v>
      </c>
      <c r="D29" s="31"/>
      <c r="E29" s="31"/>
      <c r="F29" s="31"/>
      <c r="G29" s="31"/>
      <c r="H29" s="31"/>
      <c r="I29" s="31"/>
      <c r="J29" s="31"/>
      <c r="K29" s="31"/>
    </row>
    <row r="30" customFormat="1" ht="18.5" customHeight="1" spans="1:11">
      <c r="A30" s="31"/>
      <c r="B30" s="31"/>
      <c r="C30" s="31" t="s">
        <v>147</v>
      </c>
      <c r="D30" s="31"/>
      <c r="E30" s="31"/>
      <c r="F30" s="31"/>
      <c r="G30" s="31"/>
      <c r="H30" s="31"/>
      <c r="I30" s="31"/>
      <c r="J30" s="31"/>
      <c r="K30" s="31"/>
    </row>
    <row r="31" customFormat="1" ht="18.5" customHeight="1" spans="1:11">
      <c r="A31" s="31">
        <v>5</v>
      </c>
      <c r="B31" s="31" t="s">
        <v>148</v>
      </c>
      <c r="C31" s="31" t="s">
        <v>149</v>
      </c>
      <c r="D31" s="31" t="s">
        <v>150</v>
      </c>
      <c r="E31" s="31">
        <v>4</v>
      </c>
      <c r="F31" s="31">
        <v>4650</v>
      </c>
      <c r="G31" s="31">
        <f t="shared" ref="G31:G33" si="3">F31*E31</f>
        <v>18600</v>
      </c>
      <c r="H31" s="31">
        <v>4800</v>
      </c>
      <c r="I31" s="31">
        <f t="shared" ref="I31:I33" si="4">H31*E31</f>
        <v>19200</v>
      </c>
      <c r="J31" s="31">
        <v>4500</v>
      </c>
      <c r="K31" s="31">
        <f t="shared" ref="K31:K33" si="5">J31*E31</f>
        <v>18000</v>
      </c>
    </row>
    <row r="32" customFormat="1" ht="18.5" customHeight="1" spans="1:11">
      <c r="A32" s="31">
        <v>6</v>
      </c>
      <c r="B32" s="31" t="s">
        <v>151</v>
      </c>
      <c r="C32" s="31" t="s">
        <v>152</v>
      </c>
      <c r="D32" s="31" t="s">
        <v>124</v>
      </c>
      <c r="E32" s="31">
        <v>1</v>
      </c>
      <c r="F32" s="31">
        <v>18000</v>
      </c>
      <c r="G32" s="31">
        <f t="shared" si="3"/>
        <v>18000</v>
      </c>
      <c r="H32" s="31">
        <v>16000</v>
      </c>
      <c r="I32" s="31">
        <f t="shared" si="4"/>
        <v>16000</v>
      </c>
      <c r="J32" s="31">
        <v>17200</v>
      </c>
      <c r="K32" s="31">
        <f t="shared" si="5"/>
        <v>17200</v>
      </c>
    </row>
    <row r="33" customFormat="1" ht="35" customHeight="1" spans="1:11">
      <c r="A33" s="31">
        <v>7</v>
      </c>
      <c r="B33" s="31" t="s">
        <v>153</v>
      </c>
      <c r="C33" s="31" t="s">
        <v>154</v>
      </c>
      <c r="D33" s="31" t="s">
        <v>124</v>
      </c>
      <c r="E33" s="31">
        <v>1</v>
      </c>
      <c r="F33" s="31">
        <v>34000</v>
      </c>
      <c r="G33" s="31">
        <f t="shared" si="3"/>
        <v>34000</v>
      </c>
      <c r="H33" s="31">
        <v>33000</v>
      </c>
      <c r="I33" s="31">
        <f t="shared" si="4"/>
        <v>33000</v>
      </c>
      <c r="J33" s="31">
        <v>36000</v>
      </c>
      <c r="K33" s="31">
        <f t="shared" si="5"/>
        <v>36000</v>
      </c>
    </row>
    <row r="34" customFormat="1" ht="18.5" customHeight="1" spans="1:11">
      <c r="A34" s="31">
        <v>8</v>
      </c>
      <c r="B34" s="31" t="s">
        <v>181</v>
      </c>
      <c r="C34" s="31"/>
      <c r="D34" s="31"/>
      <c r="E34" s="31"/>
      <c r="F34" s="31"/>
      <c r="G34" s="31">
        <f t="shared" ref="G34:K34" si="6">SUM(G4:G33)</f>
        <v>320000</v>
      </c>
      <c r="H34" s="36"/>
      <c r="I34" s="36">
        <f t="shared" si="6"/>
        <v>346100</v>
      </c>
      <c r="J34" s="36"/>
      <c r="K34" s="36">
        <f t="shared" si="6"/>
        <v>334990</v>
      </c>
    </row>
  </sheetData>
  <mergeCells count="66">
    <mergeCell ref="A1:K1"/>
    <mergeCell ref="F2:G2"/>
    <mergeCell ref="H2:I2"/>
    <mergeCell ref="J2:K2"/>
    <mergeCell ref="B34:F34"/>
    <mergeCell ref="A2:A3"/>
    <mergeCell ref="A4:A8"/>
    <mergeCell ref="A9:A16"/>
    <mergeCell ref="A17:A25"/>
    <mergeCell ref="A26:A30"/>
    <mergeCell ref="B2:B3"/>
    <mergeCell ref="B4:B8"/>
    <mergeCell ref="B9:B16"/>
    <mergeCell ref="B17:B25"/>
    <mergeCell ref="B26:B30"/>
    <mergeCell ref="C2:C3"/>
    <mergeCell ref="D2:D3"/>
    <mergeCell ref="D4:D8"/>
    <mergeCell ref="D9:D16"/>
    <mergeCell ref="D17:D20"/>
    <mergeCell ref="D21:D22"/>
    <mergeCell ref="D23:D25"/>
    <mergeCell ref="D26:D30"/>
    <mergeCell ref="E2:E3"/>
    <mergeCell ref="E4:E8"/>
    <mergeCell ref="E9:E16"/>
    <mergeCell ref="E17:E20"/>
    <mergeCell ref="E21:E22"/>
    <mergeCell ref="E23:E25"/>
    <mergeCell ref="E26:E30"/>
    <mergeCell ref="F4:F8"/>
    <mergeCell ref="F9:F16"/>
    <mergeCell ref="F17:F20"/>
    <mergeCell ref="F21:F22"/>
    <mergeCell ref="F23:F25"/>
    <mergeCell ref="F26:F30"/>
    <mergeCell ref="G4:G8"/>
    <mergeCell ref="G9:G16"/>
    <mergeCell ref="G17:G20"/>
    <mergeCell ref="G21:G22"/>
    <mergeCell ref="G23:G25"/>
    <mergeCell ref="G26:G30"/>
    <mergeCell ref="H4:H8"/>
    <mergeCell ref="H9:H16"/>
    <mergeCell ref="H17:H20"/>
    <mergeCell ref="H21:H22"/>
    <mergeCell ref="H23:H25"/>
    <mergeCell ref="H26:H30"/>
    <mergeCell ref="I4:I8"/>
    <mergeCell ref="I9:I16"/>
    <mergeCell ref="I17:I20"/>
    <mergeCell ref="I21:I22"/>
    <mergeCell ref="I23:I25"/>
    <mergeCell ref="I26:I30"/>
    <mergeCell ref="J4:J8"/>
    <mergeCell ref="J9:J16"/>
    <mergeCell ref="J17:J20"/>
    <mergeCell ref="J21:J22"/>
    <mergeCell ref="J23:J25"/>
    <mergeCell ref="J26:J30"/>
    <mergeCell ref="K4:K8"/>
    <mergeCell ref="K9:K16"/>
    <mergeCell ref="K17:K20"/>
    <mergeCell ref="K21:K22"/>
    <mergeCell ref="K23:K25"/>
    <mergeCell ref="K26:K30"/>
  </mergeCells>
  <pageMargins left="0.156944444444444" right="0.0784722222222222" top="0.75" bottom="0.75" header="0.236111111111111" footer="0.298611111111111"/>
  <pageSetup paperSize="9" scale="8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workbookViewId="0">
      <selection activeCell="G3" sqref="G$1:K$1048576"/>
    </sheetView>
  </sheetViews>
  <sheetFormatPr defaultColWidth="9" defaultRowHeight="35.1" customHeight="1"/>
  <cols>
    <col min="1" max="1" width="4.375" style="27" customWidth="1"/>
    <col min="2" max="2" width="12" style="26" customWidth="1"/>
    <col min="3" max="3" width="22" style="26" customWidth="1"/>
    <col min="4" max="4" width="49.125" style="26" customWidth="1"/>
    <col min="5" max="5" width="4.375" style="27" customWidth="1"/>
    <col min="6" max="6" width="8.125" style="27" customWidth="1"/>
    <col min="7" max="8" width="14.9083333333333" style="27" customWidth="1"/>
    <col min="9" max="20" width="14.9083333333333" style="26" customWidth="1"/>
    <col min="21" max="16384" width="9" style="26"/>
  </cols>
  <sheetData>
    <row r="1" s="26" customFormat="1" ht="28.5" customHeight="1" spans="1:20">
      <c r="A1" s="28" t="s">
        <v>182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4"/>
    </row>
    <row r="2" s="26" customFormat="1" ht="22.5" customHeight="1" spans="1:20">
      <c r="A2" s="30" t="s">
        <v>159</v>
      </c>
      <c r="B2" s="30"/>
      <c r="C2" s="30"/>
      <c r="D2" s="30"/>
      <c r="E2" s="30"/>
      <c r="F2" s="30"/>
      <c r="G2" s="30" t="s">
        <v>78</v>
      </c>
      <c r="H2" s="30"/>
      <c r="I2" s="30" t="s">
        <v>38</v>
      </c>
      <c r="J2" s="30"/>
      <c r="K2" s="30" t="s">
        <v>91</v>
      </c>
      <c r="L2" s="30"/>
      <c r="M2" s="30" t="s">
        <v>72</v>
      </c>
      <c r="N2" s="30"/>
      <c r="O2" s="30" t="s">
        <v>104</v>
      </c>
      <c r="P2" s="30"/>
      <c r="Q2" s="30" t="s">
        <v>67</v>
      </c>
      <c r="R2" s="30"/>
      <c r="S2" s="30" t="s">
        <v>45</v>
      </c>
      <c r="T2" s="30"/>
    </row>
    <row r="3" s="26" customFormat="1" ht="22.5" customHeight="1" spans="1:20">
      <c r="A3" s="30" t="s">
        <v>1</v>
      </c>
      <c r="B3" s="30" t="s">
        <v>112</v>
      </c>
      <c r="C3" s="30" t="s">
        <v>160</v>
      </c>
      <c r="D3" s="30" t="s">
        <v>162</v>
      </c>
      <c r="E3" s="30" t="s">
        <v>5</v>
      </c>
      <c r="F3" s="30" t="s">
        <v>163</v>
      </c>
      <c r="G3" s="30" t="s">
        <v>183</v>
      </c>
      <c r="H3" s="30" t="s">
        <v>184</v>
      </c>
      <c r="I3" s="30" t="s">
        <v>183</v>
      </c>
      <c r="J3" s="30" t="s">
        <v>184</v>
      </c>
      <c r="K3" s="30" t="s">
        <v>183</v>
      </c>
      <c r="L3" s="30" t="s">
        <v>184</v>
      </c>
      <c r="M3" s="30" t="s">
        <v>183</v>
      </c>
      <c r="N3" s="30" t="s">
        <v>184</v>
      </c>
      <c r="O3" s="30" t="s">
        <v>183</v>
      </c>
      <c r="P3" s="30" t="s">
        <v>184</v>
      </c>
      <c r="Q3" s="30" t="s">
        <v>183</v>
      </c>
      <c r="R3" s="30" t="s">
        <v>184</v>
      </c>
      <c r="S3" s="30" t="s">
        <v>183</v>
      </c>
      <c r="T3" s="30" t="s">
        <v>184</v>
      </c>
    </row>
    <row r="4" s="26" customFormat="1" ht="22.5" customHeight="1" spans="1:20">
      <c r="A4" s="31">
        <v>2</v>
      </c>
      <c r="B4" s="31" t="s">
        <v>165</v>
      </c>
      <c r="C4" s="31"/>
      <c r="D4" s="32" t="s">
        <v>166</v>
      </c>
      <c r="E4" s="31">
        <v>236</v>
      </c>
      <c r="F4" s="31" t="s">
        <v>167</v>
      </c>
      <c r="G4" s="31">
        <v>14</v>
      </c>
      <c r="H4" s="31">
        <v>3304</v>
      </c>
      <c r="I4" s="31">
        <v>18</v>
      </c>
      <c r="J4" s="31">
        <v>4248</v>
      </c>
      <c r="K4" s="31">
        <v>20</v>
      </c>
      <c r="L4" s="31">
        <v>4720</v>
      </c>
      <c r="M4" s="31">
        <v>16</v>
      </c>
      <c r="N4" s="31">
        <v>3776</v>
      </c>
      <c r="O4" s="31">
        <v>21</v>
      </c>
      <c r="P4" s="31">
        <v>4956</v>
      </c>
      <c r="Q4" s="31">
        <v>25</v>
      </c>
      <c r="R4" s="31">
        <v>5900</v>
      </c>
      <c r="S4" s="31">
        <v>19</v>
      </c>
      <c r="T4" s="31">
        <v>4484</v>
      </c>
    </row>
    <row r="5" s="26" customFormat="1" ht="22.5" customHeight="1" spans="1:20">
      <c r="A5" s="33" t="s">
        <v>168</v>
      </c>
      <c r="B5" s="33"/>
      <c r="C5" s="33"/>
      <c r="D5" s="33"/>
      <c r="E5" s="33"/>
      <c r="F5" s="33"/>
      <c r="G5" s="33"/>
      <c r="H5" s="33">
        <v>3304</v>
      </c>
      <c r="I5" s="31"/>
      <c r="J5" s="31">
        <v>4248</v>
      </c>
      <c r="K5" s="31"/>
      <c r="L5" s="31">
        <v>4720</v>
      </c>
      <c r="M5" s="31"/>
      <c r="N5" s="31">
        <v>3776</v>
      </c>
      <c r="O5" s="31"/>
      <c r="P5" s="31">
        <v>4956</v>
      </c>
      <c r="Q5" s="31"/>
      <c r="R5" s="31">
        <v>5900</v>
      </c>
      <c r="S5" s="31"/>
      <c r="T5" s="31">
        <v>4484</v>
      </c>
    </row>
    <row r="6" s="26" customFormat="1" ht="22.5" customHeight="1" spans="1:20">
      <c r="A6" s="30" t="s">
        <v>169</v>
      </c>
      <c r="B6" s="30"/>
      <c r="C6" s="30"/>
      <c r="D6" s="30"/>
      <c r="E6" s="30"/>
      <c r="F6" s="30"/>
      <c r="G6" s="30" t="s">
        <v>78</v>
      </c>
      <c r="H6" s="30"/>
      <c r="I6" s="30" t="s">
        <v>38</v>
      </c>
      <c r="J6" s="30"/>
      <c r="K6" s="30" t="s">
        <v>91</v>
      </c>
      <c r="L6" s="30"/>
      <c r="M6" s="30" t="s">
        <v>72</v>
      </c>
      <c r="N6" s="30"/>
      <c r="O6" s="30" t="s">
        <v>104</v>
      </c>
      <c r="P6" s="30"/>
      <c r="Q6" s="30" t="s">
        <v>67</v>
      </c>
      <c r="R6" s="30"/>
      <c r="S6" s="30" t="s">
        <v>45</v>
      </c>
      <c r="T6" s="30"/>
    </row>
    <row r="7" s="26" customFormat="1" ht="22.5" customHeight="1" spans="1:20">
      <c r="A7" s="30" t="s">
        <v>1</v>
      </c>
      <c r="B7" s="30" t="s">
        <v>112</v>
      </c>
      <c r="C7" s="30" t="s">
        <v>160</v>
      </c>
      <c r="D7" s="30" t="s">
        <v>162</v>
      </c>
      <c r="E7" s="30" t="s">
        <v>5</v>
      </c>
      <c r="F7" s="30" t="s">
        <v>163</v>
      </c>
      <c r="G7" s="30" t="s">
        <v>183</v>
      </c>
      <c r="H7" s="30" t="s">
        <v>184</v>
      </c>
      <c r="I7" s="30" t="s">
        <v>183</v>
      </c>
      <c r="J7" s="30" t="s">
        <v>184</v>
      </c>
      <c r="K7" s="30" t="s">
        <v>183</v>
      </c>
      <c r="L7" s="30" t="s">
        <v>184</v>
      </c>
      <c r="M7" s="30" t="s">
        <v>183</v>
      </c>
      <c r="N7" s="30" t="s">
        <v>184</v>
      </c>
      <c r="O7" s="30" t="s">
        <v>183</v>
      </c>
      <c r="P7" s="30" t="s">
        <v>184</v>
      </c>
      <c r="Q7" s="30" t="s">
        <v>183</v>
      </c>
      <c r="R7" s="30" t="s">
        <v>184</v>
      </c>
      <c r="S7" s="30" t="s">
        <v>183</v>
      </c>
      <c r="T7" s="30" t="s">
        <v>184</v>
      </c>
    </row>
    <row r="8" s="26" customFormat="1" ht="39" customHeight="1" spans="1:20">
      <c r="A8" s="31">
        <v>1</v>
      </c>
      <c r="B8" s="31" t="s">
        <v>170</v>
      </c>
      <c r="C8" s="31" t="s">
        <v>171</v>
      </c>
      <c r="D8" s="32" t="s">
        <v>172</v>
      </c>
      <c r="E8" s="31">
        <v>236</v>
      </c>
      <c r="F8" s="31" t="s">
        <v>167</v>
      </c>
      <c r="G8" s="31">
        <v>720</v>
      </c>
      <c r="H8" s="31">
        <v>169920</v>
      </c>
      <c r="I8" s="31">
        <v>780</v>
      </c>
      <c r="J8" s="31">
        <v>184080</v>
      </c>
      <c r="K8" s="31">
        <v>740</v>
      </c>
      <c r="L8" s="31">
        <v>174640</v>
      </c>
      <c r="M8" s="31">
        <v>735</v>
      </c>
      <c r="N8" s="31">
        <v>173460</v>
      </c>
      <c r="O8" s="31">
        <v>790</v>
      </c>
      <c r="P8" s="31">
        <v>186440</v>
      </c>
      <c r="Q8" s="31">
        <v>820</v>
      </c>
      <c r="R8" s="31">
        <v>193520</v>
      </c>
      <c r="S8" s="31">
        <v>770</v>
      </c>
      <c r="T8" s="31">
        <v>181720</v>
      </c>
    </row>
    <row r="9" s="26" customFormat="1" ht="22.5" customHeight="1" spans="1:20">
      <c r="A9" s="31">
        <v>2</v>
      </c>
      <c r="B9" s="31" t="s">
        <v>185</v>
      </c>
      <c r="C9" s="31"/>
      <c r="D9" s="32" t="s">
        <v>175</v>
      </c>
      <c r="E9" s="31">
        <v>22</v>
      </c>
      <c r="F9" s="31" t="s">
        <v>176</v>
      </c>
      <c r="G9" s="31">
        <v>1600</v>
      </c>
      <c r="H9" s="31">
        <v>35200</v>
      </c>
      <c r="I9" s="31">
        <v>2000</v>
      </c>
      <c r="J9" s="31">
        <v>44000</v>
      </c>
      <c r="K9" s="31">
        <v>1800</v>
      </c>
      <c r="L9" s="31">
        <v>39600</v>
      </c>
      <c r="M9" s="31">
        <v>1700</v>
      </c>
      <c r="N9" s="31">
        <v>37400</v>
      </c>
      <c r="O9" s="31">
        <v>2200</v>
      </c>
      <c r="P9" s="31">
        <v>48400</v>
      </c>
      <c r="Q9" s="31">
        <v>2300</v>
      </c>
      <c r="R9" s="31">
        <v>50600</v>
      </c>
      <c r="S9" s="31">
        <v>1750</v>
      </c>
      <c r="T9" s="31">
        <v>38500</v>
      </c>
    </row>
    <row r="10" s="26" customFormat="1" ht="22.5" customHeight="1" spans="1:20">
      <c r="A10" s="31">
        <v>3</v>
      </c>
      <c r="B10" s="31" t="s">
        <v>177</v>
      </c>
      <c r="C10" s="31"/>
      <c r="D10" s="32"/>
      <c r="E10" s="31">
        <v>1</v>
      </c>
      <c r="F10" s="31" t="s">
        <v>124</v>
      </c>
      <c r="G10" s="31">
        <v>1576</v>
      </c>
      <c r="H10" s="31">
        <v>1576</v>
      </c>
      <c r="I10" s="31">
        <v>2500</v>
      </c>
      <c r="J10" s="31">
        <v>2500</v>
      </c>
      <c r="K10" s="31">
        <v>2000</v>
      </c>
      <c r="L10" s="31">
        <v>2000</v>
      </c>
      <c r="M10" s="31">
        <v>1700</v>
      </c>
      <c r="N10" s="31">
        <v>1700</v>
      </c>
      <c r="O10" s="31">
        <v>2500</v>
      </c>
      <c r="P10" s="31">
        <v>2500</v>
      </c>
      <c r="Q10" s="31">
        <v>2800</v>
      </c>
      <c r="R10" s="31">
        <v>2800</v>
      </c>
      <c r="S10" s="31">
        <v>2000</v>
      </c>
      <c r="T10" s="31">
        <v>2000</v>
      </c>
    </row>
    <row r="11" s="26" customFormat="1" ht="22.5" customHeight="1" spans="1:20">
      <c r="A11" s="33" t="s">
        <v>186</v>
      </c>
      <c r="B11" s="33"/>
      <c r="C11" s="33"/>
      <c r="D11" s="33"/>
      <c r="E11" s="33"/>
      <c r="F11" s="33"/>
      <c r="G11" s="33"/>
      <c r="H11" s="33">
        <v>206696</v>
      </c>
      <c r="I11" s="31"/>
      <c r="J11" s="31">
        <v>230580</v>
      </c>
      <c r="K11" s="31"/>
      <c r="L11" s="31">
        <v>216240</v>
      </c>
      <c r="M11" s="31"/>
      <c r="N11" s="31">
        <v>212560</v>
      </c>
      <c r="O11" s="31"/>
      <c r="P11" s="31">
        <v>237340</v>
      </c>
      <c r="Q11" s="31"/>
      <c r="R11" s="31">
        <v>246920</v>
      </c>
      <c r="S11" s="31"/>
      <c r="T11" s="31">
        <v>222220</v>
      </c>
    </row>
    <row r="12" s="26" customFormat="1" ht="22.5" customHeight="1" spans="1:20">
      <c r="A12" s="31" t="s">
        <v>187</v>
      </c>
      <c r="B12" s="31"/>
      <c r="C12" s="31"/>
      <c r="D12" s="31"/>
      <c r="E12" s="31"/>
      <c r="F12" s="31"/>
      <c r="G12" s="31"/>
      <c r="H12" s="33">
        <v>210000</v>
      </c>
      <c r="I12" s="31"/>
      <c r="J12" s="33">
        <v>234828</v>
      </c>
      <c r="K12" s="31"/>
      <c r="L12" s="33">
        <v>220960</v>
      </c>
      <c r="M12" s="31"/>
      <c r="N12" s="33">
        <v>216336</v>
      </c>
      <c r="O12" s="31"/>
      <c r="P12" s="33">
        <v>242296</v>
      </c>
      <c r="Q12" s="31"/>
      <c r="R12" s="33">
        <v>252820</v>
      </c>
      <c r="S12" s="31"/>
      <c r="T12" s="33">
        <v>226704</v>
      </c>
    </row>
  </sheetData>
  <mergeCells count="20">
    <mergeCell ref="A1:T1"/>
    <mergeCell ref="A2:F2"/>
    <mergeCell ref="G2:H2"/>
    <mergeCell ref="I2:J2"/>
    <mergeCell ref="K2:L2"/>
    <mergeCell ref="M2:N2"/>
    <mergeCell ref="O2:P2"/>
    <mergeCell ref="Q2:R2"/>
    <mergeCell ref="S2:T2"/>
    <mergeCell ref="A5:F5"/>
    <mergeCell ref="A6:F6"/>
    <mergeCell ref="G6:H6"/>
    <mergeCell ref="I6:J6"/>
    <mergeCell ref="K6:L6"/>
    <mergeCell ref="M6:N6"/>
    <mergeCell ref="O6:P6"/>
    <mergeCell ref="Q6:R6"/>
    <mergeCell ref="S6:T6"/>
    <mergeCell ref="A11:F11"/>
    <mergeCell ref="A12:F12"/>
  </mergeCells>
  <pageMargins left="0.25" right="0.25" top="0.75" bottom="0.75" header="0.298611111111111" footer="0.298611111111111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15" sqref="O15"/>
    </sheetView>
  </sheetViews>
  <sheetFormatPr defaultColWidth="8.725" defaultRowHeight="13.5"/>
  <cols>
    <col min="1" max="1" width="13.0416666666667" customWidth="1"/>
    <col min="2" max="2" width="11.4583333333333" customWidth="1"/>
    <col min="3" max="3" width="10.0083333333333" customWidth="1"/>
    <col min="4" max="4" width="17.7333333333333" customWidth="1"/>
    <col min="5" max="5" width="9.00833333333333" customWidth="1"/>
    <col min="6" max="10" width="11.0083333333333" customWidth="1"/>
    <col min="11" max="11" width="10.0083333333333" customWidth="1"/>
  </cols>
  <sheetData>
    <row r="1" ht="28.5" customHeight="1" spans="1:11">
      <c r="A1" s="13" t="s">
        <v>188</v>
      </c>
      <c r="B1" s="14"/>
      <c r="C1" s="14"/>
      <c r="D1" s="14"/>
      <c r="E1" s="14"/>
      <c r="F1" s="14"/>
      <c r="G1" s="14"/>
      <c r="H1" s="14"/>
      <c r="I1" s="14"/>
      <c r="J1" s="14"/>
      <c r="K1" s="24"/>
    </row>
    <row r="2" ht="22.5" customHeight="1" spans="1:11">
      <c r="A2" s="2" t="s">
        <v>29</v>
      </c>
      <c r="B2" s="2" t="s">
        <v>189</v>
      </c>
      <c r="C2" s="15" t="s">
        <v>190</v>
      </c>
      <c r="D2" s="2" t="s">
        <v>191</v>
      </c>
      <c r="E2" s="2" t="s">
        <v>192</v>
      </c>
      <c r="F2" s="2"/>
      <c r="G2" s="2"/>
      <c r="H2" s="2"/>
      <c r="I2" s="2"/>
      <c r="J2" s="2"/>
      <c r="K2" s="2" t="s">
        <v>193</v>
      </c>
    </row>
    <row r="3" ht="22.5" customHeight="1" spans="1:11">
      <c r="A3" s="2"/>
      <c r="B3" s="2"/>
      <c r="C3" s="16"/>
      <c r="D3" s="2"/>
      <c r="E3" s="2" t="s">
        <v>194</v>
      </c>
      <c r="F3" s="2" t="s">
        <v>195</v>
      </c>
      <c r="G3" s="2" t="s">
        <v>196</v>
      </c>
      <c r="H3" s="2" t="s">
        <v>197</v>
      </c>
      <c r="I3" s="2" t="s">
        <v>198</v>
      </c>
      <c r="J3" s="2" t="s">
        <v>199</v>
      </c>
      <c r="K3" s="2"/>
    </row>
    <row r="4" ht="22.5" customHeight="1" spans="1:11">
      <c r="A4" s="3" t="s">
        <v>84</v>
      </c>
      <c r="B4" s="5">
        <v>320000</v>
      </c>
      <c r="C4" s="17">
        <v>75</v>
      </c>
      <c r="D4" s="21" t="s">
        <v>200</v>
      </c>
      <c r="E4" s="3">
        <v>3</v>
      </c>
      <c r="F4" s="3">
        <v>5</v>
      </c>
      <c r="G4" s="4">
        <v>5</v>
      </c>
      <c r="H4" s="3">
        <v>3</v>
      </c>
      <c r="I4" s="3">
        <v>3</v>
      </c>
      <c r="J4" s="3">
        <v>5</v>
      </c>
      <c r="K4" s="6">
        <f>135/6+C4</f>
        <v>97.5</v>
      </c>
    </row>
    <row r="5" ht="22.5" customHeight="1" spans="1:11">
      <c r="A5" s="3"/>
      <c r="B5" s="5"/>
      <c r="C5" s="19"/>
      <c r="D5" s="21" t="s">
        <v>201</v>
      </c>
      <c r="E5" s="3">
        <v>9</v>
      </c>
      <c r="F5" s="3">
        <v>8</v>
      </c>
      <c r="G5" s="4">
        <v>9</v>
      </c>
      <c r="H5" s="3">
        <v>9</v>
      </c>
      <c r="I5" s="3">
        <v>8</v>
      </c>
      <c r="J5" s="3">
        <v>8</v>
      </c>
      <c r="K5" s="7"/>
    </row>
    <row r="6" ht="22.5" customHeight="1" spans="1:11">
      <c r="A6" s="3"/>
      <c r="B6" s="5"/>
      <c r="C6" s="19"/>
      <c r="D6" s="21" t="s">
        <v>202</v>
      </c>
      <c r="E6" s="3">
        <v>5</v>
      </c>
      <c r="F6" s="3">
        <v>5</v>
      </c>
      <c r="G6" s="4">
        <v>5</v>
      </c>
      <c r="H6" s="3">
        <v>5</v>
      </c>
      <c r="I6" s="3">
        <v>5</v>
      </c>
      <c r="J6" s="3">
        <v>5</v>
      </c>
      <c r="K6" s="7"/>
    </row>
    <row r="7" ht="22.5" customHeight="1" spans="1:11">
      <c r="A7" s="3"/>
      <c r="B7" s="5"/>
      <c r="C7" s="19"/>
      <c r="D7" s="21" t="s">
        <v>203</v>
      </c>
      <c r="E7" s="3">
        <v>5</v>
      </c>
      <c r="F7" s="3">
        <v>5</v>
      </c>
      <c r="G7" s="4">
        <v>5</v>
      </c>
      <c r="H7" s="3">
        <v>5</v>
      </c>
      <c r="I7" s="3">
        <v>5</v>
      </c>
      <c r="J7" s="3">
        <v>5</v>
      </c>
      <c r="K7" s="8"/>
    </row>
    <row r="8" ht="22.5" customHeight="1" spans="1:11">
      <c r="A8" s="3" t="s">
        <v>53</v>
      </c>
      <c r="B8" s="5">
        <v>334990</v>
      </c>
      <c r="C8" s="17">
        <v>70</v>
      </c>
      <c r="D8" s="21" t="s">
        <v>200</v>
      </c>
      <c r="E8" s="3">
        <v>5</v>
      </c>
      <c r="F8" s="3">
        <v>3</v>
      </c>
      <c r="G8" s="3">
        <v>3</v>
      </c>
      <c r="H8" s="3">
        <v>5</v>
      </c>
      <c r="I8" s="3">
        <v>5</v>
      </c>
      <c r="J8" s="3">
        <v>5</v>
      </c>
      <c r="K8" s="6">
        <f>138/6+C8</f>
        <v>93</v>
      </c>
    </row>
    <row r="9" ht="22.5" customHeight="1" spans="1:11">
      <c r="A9" s="3"/>
      <c r="B9" s="5"/>
      <c r="C9" s="19"/>
      <c r="D9" s="21" t="s">
        <v>201</v>
      </c>
      <c r="E9" s="3">
        <v>9</v>
      </c>
      <c r="F9" s="3">
        <v>8</v>
      </c>
      <c r="G9" s="3">
        <v>9</v>
      </c>
      <c r="H9" s="3">
        <v>8</v>
      </c>
      <c r="I9" s="3">
        <v>9</v>
      </c>
      <c r="J9" s="3">
        <v>9</v>
      </c>
      <c r="K9" s="7"/>
    </row>
    <row r="10" ht="22.5" customHeight="1" spans="1:11">
      <c r="A10" s="3"/>
      <c r="B10" s="5"/>
      <c r="C10" s="19"/>
      <c r="D10" s="21" t="s">
        <v>202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7"/>
    </row>
    <row r="11" ht="22.5" customHeight="1" spans="1:11">
      <c r="A11" s="3"/>
      <c r="B11" s="5"/>
      <c r="C11" s="19"/>
      <c r="D11" s="21" t="s">
        <v>203</v>
      </c>
      <c r="E11" s="3">
        <v>5</v>
      </c>
      <c r="F11" s="3">
        <v>5</v>
      </c>
      <c r="G11" s="3">
        <v>5</v>
      </c>
      <c r="H11" s="3">
        <v>5</v>
      </c>
      <c r="I11" s="3">
        <v>5</v>
      </c>
      <c r="J11" s="3">
        <v>5</v>
      </c>
      <c r="K11" s="8"/>
    </row>
    <row r="12" ht="22.5" customHeight="1" spans="1:11">
      <c r="A12" s="3" t="s">
        <v>91</v>
      </c>
      <c r="B12" s="5">
        <v>346100</v>
      </c>
      <c r="C12" s="17">
        <v>65</v>
      </c>
      <c r="D12" s="21" t="s">
        <v>200</v>
      </c>
      <c r="E12" s="3">
        <v>5</v>
      </c>
      <c r="F12" s="3">
        <v>3</v>
      </c>
      <c r="G12" s="4">
        <v>5</v>
      </c>
      <c r="H12" s="3">
        <v>5</v>
      </c>
      <c r="I12" s="3">
        <v>3</v>
      </c>
      <c r="J12" s="3">
        <v>3</v>
      </c>
      <c r="K12" s="17">
        <f>121/6+C12</f>
        <v>85.1666666666667</v>
      </c>
    </row>
    <row r="13" ht="22.5" customHeight="1" spans="1:11">
      <c r="A13" s="3"/>
      <c r="B13" s="5"/>
      <c r="C13" s="19"/>
      <c r="D13" s="21" t="s">
        <v>201</v>
      </c>
      <c r="E13" s="3">
        <v>8</v>
      </c>
      <c r="F13" s="3">
        <v>8</v>
      </c>
      <c r="G13" s="4">
        <v>9</v>
      </c>
      <c r="H13" s="3">
        <v>8</v>
      </c>
      <c r="I13" s="3">
        <v>7</v>
      </c>
      <c r="J13" s="3">
        <v>9</v>
      </c>
      <c r="K13" s="19"/>
    </row>
    <row r="14" ht="22.5" customHeight="1" spans="1:11">
      <c r="A14" s="3"/>
      <c r="B14" s="5"/>
      <c r="C14" s="19"/>
      <c r="D14" s="21" t="s">
        <v>202</v>
      </c>
      <c r="E14" s="3">
        <v>5</v>
      </c>
      <c r="F14" s="3">
        <v>5</v>
      </c>
      <c r="G14" s="4">
        <v>5</v>
      </c>
      <c r="H14" s="3">
        <v>5</v>
      </c>
      <c r="I14" s="3">
        <v>5</v>
      </c>
      <c r="J14" s="3">
        <v>5</v>
      </c>
      <c r="K14" s="19"/>
    </row>
    <row r="15" ht="22.5" customHeight="1" spans="1:11">
      <c r="A15" s="3"/>
      <c r="B15" s="5"/>
      <c r="C15" s="19"/>
      <c r="D15" s="21" t="s">
        <v>203</v>
      </c>
      <c r="E15" s="3">
        <v>3</v>
      </c>
      <c r="F15" s="3">
        <v>3</v>
      </c>
      <c r="G15" s="4">
        <v>3</v>
      </c>
      <c r="H15" s="3">
        <v>3</v>
      </c>
      <c r="I15" s="3">
        <v>3</v>
      </c>
      <c r="J15" s="3">
        <v>3</v>
      </c>
      <c r="K15" s="20"/>
    </row>
    <row r="16" ht="22.5" customHeight="1" spans="1:11">
      <c r="A16" s="21" t="s">
        <v>204</v>
      </c>
      <c r="B16" s="21"/>
      <c r="C16" s="21"/>
      <c r="D16" s="21"/>
      <c r="E16" s="3"/>
      <c r="F16" s="3"/>
      <c r="G16" s="3"/>
      <c r="H16" s="3"/>
      <c r="I16" s="3"/>
      <c r="J16" s="3"/>
      <c r="K16" s="3"/>
    </row>
    <row r="17" ht="88.5" customHeight="1" spans="1:11">
      <c r="A17" s="25" t="s">
        <v>205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21">
    <mergeCell ref="A1:K1"/>
    <mergeCell ref="E2:J2"/>
    <mergeCell ref="A16:D16"/>
    <mergeCell ref="A17:K17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K2:K3"/>
    <mergeCell ref="K4:K7"/>
    <mergeCell ref="K8:K11"/>
    <mergeCell ref="K12:K15"/>
  </mergeCells>
  <pageMargins left="0.25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7"/>
  <sheetViews>
    <sheetView workbookViewId="0">
      <selection activeCell="D28" sqref="D28:E28"/>
    </sheetView>
  </sheetViews>
  <sheetFormatPr defaultColWidth="9.025" defaultRowHeight="13.5"/>
  <cols>
    <col min="1" max="1" width="25.7583333333333" style="12" customWidth="1"/>
    <col min="2" max="2" width="12.3583333333333" style="12" customWidth="1"/>
    <col min="3" max="3" width="8.49166666666667" style="12" customWidth="1"/>
    <col min="4" max="4" width="18.6333333333333" style="12" customWidth="1"/>
    <col min="5" max="10" width="7.68333333333333" style="12" customWidth="1"/>
    <col min="11" max="11" width="6.575" style="12" customWidth="1"/>
    <col min="12" max="255" width="29.5583333333333" style="12" customWidth="1"/>
    <col min="256" max="16384" width="29.5583333333333" style="12"/>
  </cols>
  <sheetData>
    <row r="1" s="10" customFormat="1" ht="22.5" spans="1:255">
      <c r="A1" s="13" t="s">
        <v>206</v>
      </c>
      <c r="B1" s="14"/>
      <c r="C1" s="14"/>
      <c r="D1" s="14"/>
      <c r="E1" s="14"/>
      <c r="F1" s="14"/>
      <c r="G1" s="14"/>
      <c r="H1" s="14"/>
      <c r="I1" s="14"/>
      <c r="J1" s="14"/>
      <c r="K1" s="24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="10" customFormat="1" ht="15" spans="1:255">
      <c r="A2" s="2" t="s">
        <v>29</v>
      </c>
      <c r="B2" s="2" t="s">
        <v>189</v>
      </c>
      <c r="C2" s="15" t="s">
        <v>190</v>
      </c>
      <c r="D2" s="2" t="s">
        <v>191</v>
      </c>
      <c r="E2" s="2" t="s">
        <v>192</v>
      </c>
      <c r="F2" s="2"/>
      <c r="G2" s="2"/>
      <c r="H2" s="2"/>
      <c r="I2" s="2"/>
      <c r="J2" s="2"/>
      <c r="K2" s="2" t="s">
        <v>193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="10" customFormat="1" ht="15" spans="1:255">
      <c r="A3" s="2"/>
      <c r="B3" s="2"/>
      <c r="C3" s="16"/>
      <c r="D3" s="2"/>
      <c r="E3" s="2" t="s">
        <v>194</v>
      </c>
      <c r="F3" s="2" t="s">
        <v>195</v>
      </c>
      <c r="G3" s="2" t="s">
        <v>196</v>
      </c>
      <c r="H3" s="2" t="s">
        <v>197</v>
      </c>
      <c r="I3" s="2" t="s">
        <v>207</v>
      </c>
      <c r="J3" s="2" t="s">
        <v>208</v>
      </c>
      <c r="K3" s="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="10" customFormat="1" ht="16.5" spans="1:255">
      <c r="A4" s="3" t="s">
        <v>78</v>
      </c>
      <c r="B4" s="5">
        <v>210000</v>
      </c>
      <c r="C4" s="17">
        <v>75</v>
      </c>
      <c r="D4" s="18" t="s">
        <v>200</v>
      </c>
      <c r="E4" s="3">
        <v>3</v>
      </c>
      <c r="F4" s="3">
        <v>5</v>
      </c>
      <c r="G4" s="4">
        <v>5</v>
      </c>
      <c r="H4" s="3">
        <v>3</v>
      </c>
      <c r="I4" s="3">
        <v>3</v>
      </c>
      <c r="J4" s="3">
        <v>5</v>
      </c>
      <c r="K4" s="6">
        <f>133/6+C4</f>
        <v>97.1666666666667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</row>
    <row r="5" s="10" customFormat="1" ht="16.5" spans="1:255">
      <c r="A5" s="3"/>
      <c r="B5" s="5"/>
      <c r="C5" s="19"/>
      <c r="D5" s="18" t="s">
        <v>201</v>
      </c>
      <c r="E5" s="3">
        <v>9</v>
      </c>
      <c r="F5" s="3">
        <v>8</v>
      </c>
      <c r="G5" s="4">
        <v>8</v>
      </c>
      <c r="H5" s="3">
        <v>9</v>
      </c>
      <c r="I5" s="3">
        <v>8</v>
      </c>
      <c r="J5" s="3">
        <v>8</v>
      </c>
      <c r="K5" s="7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</row>
    <row r="6" s="10" customFormat="1" ht="16.5" spans="1:255">
      <c r="A6" s="3"/>
      <c r="B6" s="5"/>
      <c r="C6" s="19"/>
      <c r="D6" s="18" t="s">
        <v>202</v>
      </c>
      <c r="E6" s="3">
        <v>5</v>
      </c>
      <c r="F6" s="3">
        <v>4</v>
      </c>
      <c r="G6" s="4">
        <v>5</v>
      </c>
      <c r="H6" s="3">
        <v>5</v>
      </c>
      <c r="I6" s="3">
        <v>5</v>
      </c>
      <c r="J6" s="3">
        <v>5</v>
      </c>
      <c r="K6" s="7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="10" customFormat="1" ht="16.5" spans="1:255">
      <c r="A7" s="3"/>
      <c r="B7" s="5"/>
      <c r="C7" s="19"/>
      <c r="D7" s="18" t="s">
        <v>203</v>
      </c>
      <c r="E7" s="3">
        <v>5</v>
      </c>
      <c r="F7" s="3">
        <v>5</v>
      </c>
      <c r="G7" s="4">
        <v>5</v>
      </c>
      <c r="H7" s="3">
        <v>5</v>
      </c>
      <c r="I7" s="3">
        <v>5</v>
      </c>
      <c r="J7" s="3">
        <v>5</v>
      </c>
      <c r="K7" s="8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="10" customFormat="1" ht="16.5" spans="1:255">
      <c r="A8" s="6" t="s">
        <v>72</v>
      </c>
      <c r="B8" s="17">
        <v>216336</v>
      </c>
      <c r="C8" s="5">
        <v>70</v>
      </c>
      <c r="D8" s="18" t="s">
        <v>200</v>
      </c>
      <c r="E8" s="3">
        <v>4</v>
      </c>
      <c r="F8" s="3">
        <v>5</v>
      </c>
      <c r="G8" s="3">
        <v>5</v>
      </c>
      <c r="H8" s="3">
        <v>5</v>
      </c>
      <c r="I8" s="3">
        <v>4</v>
      </c>
      <c r="J8" s="3">
        <v>3</v>
      </c>
      <c r="K8" s="6">
        <f>123/6+C8</f>
        <v>90.5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="10" customFormat="1" ht="16.5" spans="1:255">
      <c r="A9" s="7"/>
      <c r="B9" s="19"/>
      <c r="C9" s="5"/>
      <c r="D9" s="18" t="s">
        <v>201</v>
      </c>
      <c r="E9" s="3">
        <v>8</v>
      </c>
      <c r="F9" s="3">
        <v>9</v>
      </c>
      <c r="G9" s="3">
        <v>8</v>
      </c>
      <c r="H9" s="3">
        <v>8</v>
      </c>
      <c r="I9" s="3">
        <v>8</v>
      </c>
      <c r="J9" s="3">
        <v>8</v>
      </c>
      <c r="K9" s="7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="10" customFormat="1" ht="16.5" spans="1:255">
      <c r="A10" s="7"/>
      <c r="B10" s="19"/>
      <c r="C10" s="5"/>
      <c r="D10" s="18" t="s">
        <v>202</v>
      </c>
      <c r="E10" s="3">
        <v>4</v>
      </c>
      <c r="F10" s="3">
        <v>3</v>
      </c>
      <c r="G10" s="3">
        <v>4</v>
      </c>
      <c r="H10" s="3">
        <v>5</v>
      </c>
      <c r="I10" s="3">
        <v>5</v>
      </c>
      <c r="J10" s="3">
        <v>4</v>
      </c>
      <c r="K10" s="7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="10" customFormat="1" ht="16.5" spans="1:255">
      <c r="A11" s="8"/>
      <c r="B11" s="20"/>
      <c r="C11" s="5"/>
      <c r="D11" s="18" t="s">
        <v>203</v>
      </c>
      <c r="E11" s="3">
        <v>4</v>
      </c>
      <c r="F11" s="3">
        <v>4</v>
      </c>
      <c r="G11" s="3">
        <v>4</v>
      </c>
      <c r="H11" s="3">
        <v>3</v>
      </c>
      <c r="I11" s="3">
        <v>5</v>
      </c>
      <c r="J11" s="3">
        <v>3</v>
      </c>
      <c r="K11" s="8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="10" customFormat="1" ht="21" customHeight="1" spans="1:255">
      <c r="A12" s="3" t="s">
        <v>91</v>
      </c>
      <c r="B12" s="5">
        <v>220960</v>
      </c>
      <c r="C12" s="17">
        <v>65</v>
      </c>
      <c r="D12" s="18" t="s">
        <v>200</v>
      </c>
      <c r="E12" s="3">
        <v>5</v>
      </c>
      <c r="F12" s="3">
        <v>3</v>
      </c>
      <c r="G12" s="3">
        <v>3</v>
      </c>
      <c r="H12" s="3">
        <v>5</v>
      </c>
      <c r="I12" s="3">
        <v>5</v>
      </c>
      <c r="J12" s="3">
        <v>5</v>
      </c>
      <c r="K12" s="6">
        <f>138/6+C12</f>
        <v>88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="10" customFormat="1" ht="16.5" spans="1:255">
      <c r="A13" s="3"/>
      <c r="B13" s="5"/>
      <c r="C13" s="19"/>
      <c r="D13" s="18" t="s">
        <v>201</v>
      </c>
      <c r="E13" s="3">
        <v>9</v>
      </c>
      <c r="F13" s="3">
        <v>8</v>
      </c>
      <c r="G13" s="3">
        <v>9</v>
      </c>
      <c r="H13" s="3">
        <v>8</v>
      </c>
      <c r="I13" s="3">
        <v>9</v>
      </c>
      <c r="J13" s="3">
        <v>9</v>
      </c>
      <c r="K13" s="7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="10" customFormat="1" ht="16.5" spans="1:255">
      <c r="A14" s="3"/>
      <c r="B14" s="5"/>
      <c r="C14" s="19"/>
      <c r="D14" s="18" t="s">
        <v>202</v>
      </c>
      <c r="E14" s="3">
        <v>5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="10" customFormat="1" ht="16.5" spans="1:255">
      <c r="A15" s="3"/>
      <c r="B15" s="5"/>
      <c r="C15" s="19"/>
      <c r="D15" s="18" t="s">
        <v>203</v>
      </c>
      <c r="E15" s="3">
        <v>5</v>
      </c>
      <c r="F15" s="3">
        <v>5</v>
      </c>
      <c r="G15" s="3">
        <v>5</v>
      </c>
      <c r="H15" s="3">
        <v>5</v>
      </c>
      <c r="I15" s="3">
        <v>5</v>
      </c>
      <c r="J15" s="3">
        <v>5</v>
      </c>
      <c r="K15" s="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="10" customFormat="1" ht="16.5" spans="1:255">
      <c r="A16" s="3" t="s">
        <v>45</v>
      </c>
      <c r="B16" s="5">
        <v>226704</v>
      </c>
      <c r="C16" s="17">
        <v>60</v>
      </c>
      <c r="D16" s="18" t="s">
        <v>200</v>
      </c>
      <c r="E16" s="3">
        <v>5</v>
      </c>
      <c r="F16" s="3">
        <v>3</v>
      </c>
      <c r="G16" s="4">
        <v>5</v>
      </c>
      <c r="H16" s="3">
        <v>5</v>
      </c>
      <c r="I16" s="3">
        <v>3</v>
      </c>
      <c r="J16" s="3">
        <v>3</v>
      </c>
      <c r="K16" s="6">
        <f>121/6+C16</f>
        <v>80.1666666666667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</row>
    <row r="17" s="10" customFormat="1" ht="16.5" spans="1:255">
      <c r="A17" s="3"/>
      <c r="B17" s="5"/>
      <c r="C17" s="19"/>
      <c r="D17" s="18" t="s">
        <v>201</v>
      </c>
      <c r="E17" s="3">
        <v>8</v>
      </c>
      <c r="F17" s="3">
        <v>8</v>
      </c>
      <c r="G17" s="4">
        <v>9</v>
      </c>
      <c r="H17" s="3">
        <v>8</v>
      </c>
      <c r="I17" s="3">
        <v>7</v>
      </c>
      <c r="J17" s="3">
        <v>9</v>
      </c>
      <c r="K17" s="7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</row>
    <row r="18" s="10" customFormat="1" ht="16.5" spans="1:255">
      <c r="A18" s="3"/>
      <c r="B18" s="5"/>
      <c r="C18" s="19"/>
      <c r="D18" s="18" t="s">
        <v>202</v>
      </c>
      <c r="E18" s="3">
        <v>5</v>
      </c>
      <c r="F18" s="3">
        <v>5</v>
      </c>
      <c r="G18" s="4">
        <v>5</v>
      </c>
      <c r="H18" s="3">
        <v>5</v>
      </c>
      <c r="I18" s="3">
        <v>5</v>
      </c>
      <c r="J18" s="3">
        <v>5</v>
      </c>
      <c r="K18" s="7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</row>
    <row r="19" s="10" customFormat="1" ht="16.5" spans="1:255">
      <c r="A19" s="3"/>
      <c r="B19" s="5"/>
      <c r="C19" s="19"/>
      <c r="D19" s="18" t="s">
        <v>203</v>
      </c>
      <c r="E19" s="3">
        <v>3</v>
      </c>
      <c r="F19" s="3">
        <v>3</v>
      </c>
      <c r="G19" s="4">
        <v>3</v>
      </c>
      <c r="H19" s="3">
        <v>3</v>
      </c>
      <c r="I19" s="3">
        <v>3</v>
      </c>
      <c r="J19" s="3">
        <v>3</v>
      </c>
      <c r="K19" s="8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="10" customFormat="1" ht="16.5" spans="1:255">
      <c r="A20" s="3" t="s">
        <v>38</v>
      </c>
      <c r="B20" s="5">
        <v>234828</v>
      </c>
      <c r="C20" s="17">
        <v>55</v>
      </c>
      <c r="D20" s="18" t="s">
        <v>200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6">
        <f>143/6+C20</f>
        <v>78.8333333333333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="10" customFormat="1" ht="16.5" spans="1:255">
      <c r="A21" s="3"/>
      <c r="B21" s="5"/>
      <c r="C21" s="19"/>
      <c r="D21" s="18" t="s">
        <v>201</v>
      </c>
      <c r="E21" s="3">
        <v>9</v>
      </c>
      <c r="F21" s="3">
        <v>8</v>
      </c>
      <c r="G21" s="3">
        <v>9</v>
      </c>
      <c r="H21" s="3">
        <v>9</v>
      </c>
      <c r="I21" s="3">
        <v>8</v>
      </c>
      <c r="J21" s="3">
        <v>10</v>
      </c>
      <c r="K21" s="7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="10" customFormat="1" ht="16.5" spans="1:255">
      <c r="A22" s="3"/>
      <c r="B22" s="5"/>
      <c r="C22" s="19"/>
      <c r="D22" s="18" t="s">
        <v>202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7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="10" customFormat="1" ht="16.5" spans="1:255">
      <c r="A23" s="3"/>
      <c r="B23" s="5"/>
      <c r="C23" s="19"/>
      <c r="D23" s="18" t="s">
        <v>203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8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="10" customFormat="1" ht="16.5" spans="1:255">
      <c r="A24" s="7" t="s">
        <v>104</v>
      </c>
      <c r="B24" s="19">
        <v>242296</v>
      </c>
      <c r="C24" s="17">
        <v>50</v>
      </c>
      <c r="D24" s="18" t="s">
        <v>200</v>
      </c>
      <c r="E24" s="3">
        <v>3</v>
      </c>
      <c r="F24" s="3">
        <v>3</v>
      </c>
      <c r="G24" s="3">
        <v>5</v>
      </c>
      <c r="H24" s="3">
        <v>5</v>
      </c>
      <c r="I24" s="3">
        <v>5</v>
      </c>
      <c r="J24" s="3">
        <v>5</v>
      </c>
      <c r="K24" s="6">
        <f>123/6+C24</f>
        <v>70.5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="10" customFormat="1" ht="16.5" spans="1:255">
      <c r="A25" s="7"/>
      <c r="B25" s="19"/>
      <c r="C25" s="19"/>
      <c r="D25" s="18" t="s">
        <v>201</v>
      </c>
      <c r="E25" s="3">
        <v>8</v>
      </c>
      <c r="F25" s="3">
        <v>7</v>
      </c>
      <c r="G25" s="3">
        <v>8</v>
      </c>
      <c r="H25" s="3">
        <v>8</v>
      </c>
      <c r="I25" s="3">
        <v>9</v>
      </c>
      <c r="J25" s="3">
        <v>9</v>
      </c>
      <c r="K25" s="7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10" customFormat="1" ht="16.5" spans="1:255">
      <c r="A26" s="7"/>
      <c r="B26" s="19"/>
      <c r="C26" s="19"/>
      <c r="D26" s="18" t="s">
        <v>202</v>
      </c>
      <c r="E26" s="3">
        <v>5</v>
      </c>
      <c r="F26" s="3">
        <v>5</v>
      </c>
      <c r="G26" s="3">
        <v>4</v>
      </c>
      <c r="H26" s="3">
        <v>3</v>
      </c>
      <c r="I26" s="3">
        <v>5</v>
      </c>
      <c r="J26" s="3">
        <v>5</v>
      </c>
      <c r="K26" s="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10" customFormat="1" ht="16.5" spans="1:255">
      <c r="A27" s="8"/>
      <c r="B27" s="20"/>
      <c r="C27" s="20"/>
      <c r="D27" s="18" t="s">
        <v>203</v>
      </c>
      <c r="E27" s="3">
        <v>4</v>
      </c>
      <c r="F27" s="3">
        <v>4</v>
      </c>
      <c r="G27" s="3">
        <v>3</v>
      </c>
      <c r="H27" s="3">
        <v>3</v>
      </c>
      <c r="I27" s="3">
        <v>4</v>
      </c>
      <c r="J27" s="3">
        <v>3</v>
      </c>
      <c r="K27" s="8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10" customFormat="1" ht="16.5" spans="1:255">
      <c r="A28" s="3" t="s">
        <v>67</v>
      </c>
      <c r="B28" s="5">
        <v>252820</v>
      </c>
      <c r="C28" s="17">
        <v>45</v>
      </c>
      <c r="D28" s="18" t="s">
        <v>200</v>
      </c>
      <c r="E28" s="3">
        <v>3</v>
      </c>
      <c r="F28" s="3">
        <v>3</v>
      </c>
      <c r="G28" s="3">
        <v>5</v>
      </c>
      <c r="H28" s="3">
        <v>5</v>
      </c>
      <c r="I28" s="3">
        <v>5</v>
      </c>
      <c r="J28" s="3">
        <v>5</v>
      </c>
      <c r="K28" s="6">
        <f>119/6+C28</f>
        <v>64.8333333333333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="10" customFormat="1" ht="16.5" spans="1:255">
      <c r="A29" s="3"/>
      <c r="B29" s="5"/>
      <c r="C29" s="19"/>
      <c r="D29" s="18" t="s">
        <v>201</v>
      </c>
      <c r="E29" s="3">
        <v>8</v>
      </c>
      <c r="F29" s="3">
        <v>7</v>
      </c>
      <c r="G29" s="3">
        <v>8</v>
      </c>
      <c r="H29" s="3">
        <v>8</v>
      </c>
      <c r="I29" s="3">
        <v>9</v>
      </c>
      <c r="J29" s="3">
        <v>9</v>
      </c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="10" customFormat="1" ht="16.5" spans="1:255">
      <c r="A30" s="3"/>
      <c r="B30" s="5"/>
      <c r="C30" s="19"/>
      <c r="D30" s="18" t="s">
        <v>202</v>
      </c>
      <c r="E30" s="3">
        <v>5</v>
      </c>
      <c r="F30" s="3">
        <v>5</v>
      </c>
      <c r="G30" s="3">
        <v>3</v>
      </c>
      <c r="H30" s="3">
        <v>3</v>
      </c>
      <c r="I30" s="3">
        <v>5</v>
      </c>
      <c r="J30" s="3">
        <v>5</v>
      </c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="10" customFormat="1" ht="16.5" spans="1:255">
      <c r="A31" s="3"/>
      <c r="B31" s="5"/>
      <c r="C31" s="19"/>
      <c r="D31" s="18" t="s">
        <v>203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8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="10" customFormat="1" ht="19" customHeight="1" spans="1:255">
      <c r="A32" s="21" t="s">
        <v>204</v>
      </c>
      <c r="B32" s="21"/>
      <c r="C32" s="21"/>
      <c r="D32" s="21"/>
      <c r="E32" s="3"/>
      <c r="F32" s="3"/>
      <c r="G32" s="3"/>
      <c r="H32" s="3"/>
      <c r="I32" s="3"/>
      <c r="J32" s="3"/>
      <c r="K32" s="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="10" customFormat="1" ht="72" customHeight="1" spans="1:255">
      <c r="A33" s="22" t="s">
        <v>205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="11" customFormat="1" spans="1:25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="11" customFormat="1" spans="1:25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="11" customFormat="1" spans="1:25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="11" customFormat="1" spans="1:25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</row>
  </sheetData>
  <mergeCells count="37">
    <mergeCell ref="A1:K1"/>
    <mergeCell ref="E2:J2"/>
    <mergeCell ref="A32:D32"/>
    <mergeCell ref="A33:K33"/>
    <mergeCell ref="A2:A3"/>
    <mergeCell ref="A4:A7"/>
    <mergeCell ref="A8:A11"/>
    <mergeCell ref="A12:A15"/>
    <mergeCell ref="A16:A19"/>
    <mergeCell ref="A20:A23"/>
    <mergeCell ref="A24:A27"/>
    <mergeCell ref="A28:A31"/>
    <mergeCell ref="B2:B3"/>
    <mergeCell ref="B4:B7"/>
    <mergeCell ref="B8:B11"/>
    <mergeCell ref="B12:B15"/>
    <mergeCell ref="B16:B19"/>
    <mergeCell ref="B20:B23"/>
    <mergeCell ref="B24:B27"/>
    <mergeCell ref="B28:B31"/>
    <mergeCell ref="C2:C3"/>
    <mergeCell ref="C4:C7"/>
    <mergeCell ref="C8:C11"/>
    <mergeCell ref="C12:C15"/>
    <mergeCell ref="C16:C19"/>
    <mergeCell ref="C20:C23"/>
    <mergeCell ref="C24:C27"/>
    <mergeCell ref="C28:C31"/>
    <mergeCell ref="D2:D3"/>
    <mergeCell ref="K2:K3"/>
    <mergeCell ref="K4:K7"/>
    <mergeCell ref="K8:K11"/>
    <mergeCell ref="K12:K15"/>
    <mergeCell ref="K16:K19"/>
    <mergeCell ref="K20:K23"/>
    <mergeCell ref="K24:K27"/>
    <mergeCell ref="K28:K3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115" zoomScaleNormal="115" workbookViewId="0">
      <selection activeCell="C13" sqref="C13"/>
    </sheetView>
  </sheetViews>
  <sheetFormatPr defaultColWidth="9.025" defaultRowHeight="13.5" outlineLevelCol="5"/>
  <cols>
    <col min="1" max="1" width="6.9" customWidth="1"/>
    <col min="2" max="2" width="40.425" customWidth="1"/>
    <col min="3" max="3" width="32.1" customWidth="1"/>
    <col min="4" max="4" width="13.975" customWidth="1"/>
    <col min="5" max="5" width="10.8" customWidth="1"/>
    <col min="6" max="6" width="11.8583333333333" customWidth="1"/>
  </cols>
  <sheetData>
    <row r="1" ht="18.75" spans="1:6">
      <c r="A1" s="1" t="s">
        <v>209</v>
      </c>
      <c r="B1" s="1"/>
      <c r="C1" s="1"/>
      <c r="D1" s="1"/>
      <c r="E1" s="1"/>
      <c r="F1" s="1"/>
    </row>
    <row r="2" ht="18.5" customHeight="1" spans="1:6">
      <c r="A2" s="2" t="s">
        <v>1</v>
      </c>
      <c r="B2" s="2" t="s">
        <v>2</v>
      </c>
      <c r="C2" s="2" t="s">
        <v>29</v>
      </c>
      <c r="D2" s="2" t="s">
        <v>210</v>
      </c>
      <c r="E2" s="2" t="s">
        <v>211</v>
      </c>
      <c r="F2" s="2" t="s">
        <v>212</v>
      </c>
    </row>
    <row r="3" ht="18.5" customHeight="1" spans="1:6">
      <c r="A3" s="3">
        <v>1</v>
      </c>
      <c r="B3" s="3" t="s">
        <v>7</v>
      </c>
      <c r="C3" s="4" t="s">
        <v>213</v>
      </c>
      <c r="D3" s="3">
        <v>320000</v>
      </c>
      <c r="E3" s="5">
        <v>97.5</v>
      </c>
      <c r="F3" s="3" t="s">
        <v>214</v>
      </c>
    </row>
    <row r="4" ht="18.5" customHeight="1" spans="1:6">
      <c r="A4" s="3"/>
      <c r="B4" s="3"/>
      <c r="C4" s="4" t="s">
        <v>53</v>
      </c>
      <c r="D4" s="3">
        <v>334990</v>
      </c>
      <c r="E4" s="5">
        <v>93</v>
      </c>
      <c r="F4" s="3"/>
    </row>
    <row r="5" ht="18.5" customHeight="1" spans="1:6">
      <c r="A5" s="3"/>
      <c r="B5" s="3"/>
      <c r="C5" s="4" t="s">
        <v>91</v>
      </c>
      <c r="D5" s="3">
        <v>346100</v>
      </c>
      <c r="E5" s="5">
        <v>85.17</v>
      </c>
      <c r="F5" s="3"/>
    </row>
    <row r="6" ht="18.5" customHeight="1" spans="1:6">
      <c r="A6" s="6">
        <v>2</v>
      </c>
      <c r="B6" s="6" t="s">
        <v>12</v>
      </c>
      <c r="C6" s="4" t="s">
        <v>97</v>
      </c>
      <c r="D6" s="3">
        <v>420000</v>
      </c>
      <c r="E6" s="5">
        <v>96.5</v>
      </c>
      <c r="F6" s="3" t="s">
        <v>214</v>
      </c>
    </row>
    <row r="7" ht="18.5" customHeight="1" spans="1:6">
      <c r="A7" s="7"/>
      <c r="B7" s="7"/>
      <c r="C7" s="4" t="s">
        <v>38</v>
      </c>
      <c r="D7" s="3">
        <v>72000</v>
      </c>
      <c r="E7" s="5">
        <v>95.2</v>
      </c>
      <c r="F7" s="3"/>
    </row>
    <row r="8" ht="18.5" customHeight="1" spans="1:6">
      <c r="A8" s="7"/>
      <c r="B8" s="7"/>
      <c r="C8" s="4" t="s">
        <v>45</v>
      </c>
      <c r="D8" s="3">
        <v>78680</v>
      </c>
      <c r="E8" s="5">
        <v>93.15</v>
      </c>
      <c r="F8" s="3"/>
    </row>
    <row r="9" ht="18.5" customHeight="1" spans="1:6">
      <c r="A9" s="7"/>
      <c r="B9" s="7"/>
      <c r="C9" s="4" t="s">
        <v>67</v>
      </c>
      <c r="D9" s="3">
        <v>85000</v>
      </c>
      <c r="E9" s="5">
        <v>86.2</v>
      </c>
      <c r="F9" s="3"/>
    </row>
    <row r="10" ht="18.5" customHeight="1" spans="1:6">
      <c r="A10" s="8"/>
      <c r="B10" s="8"/>
      <c r="C10" s="4" t="s">
        <v>72</v>
      </c>
      <c r="D10" s="3">
        <v>92300</v>
      </c>
      <c r="E10" s="5">
        <v>83</v>
      </c>
      <c r="F10" s="3"/>
    </row>
    <row r="11" ht="18.5" customHeight="1" spans="1:6">
      <c r="A11" s="3">
        <v>3</v>
      </c>
      <c r="B11" s="6" t="s">
        <v>17</v>
      </c>
      <c r="C11" s="4" t="s">
        <v>61</v>
      </c>
      <c r="D11" s="3">
        <v>1850000</v>
      </c>
      <c r="E11" s="5">
        <v>98</v>
      </c>
      <c r="F11" s="3" t="s">
        <v>214</v>
      </c>
    </row>
    <row r="12" ht="18.5" customHeight="1" spans="1:6">
      <c r="A12" s="3"/>
      <c r="B12" s="7"/>
      <c r="C12" s="4" t="s">
        <v>38</v>
      </c>
      <c r="D12" s="3">
        <v>1880000</v>
      </c>
      <c r="E12" s="5">
        <v>94.5</v>
      </c>
      <c r="F12" s="3"/>
    </row>
    <row r="13" ht="18.5" customHeight="1" spans="1:6">
      <c r="A13" s="3"/>
      <c r="B13" s="7"/>
      <c r="C13" s="4" t="s">
        <v>72</v>
      </c>
      <c r="D13" s="3">
        <v>1889000</v>
      </c>
      <c r="E13" s="5">
        <v>94.32</v>
      </c>
      <c r="F13" s="3"/>
    </row>
    <row r="14" ht="18.5" customHeight="1" spans="1:6">
      <c r="A14" s="3"/>
      <c r="B14" s="7"/>
      <c r="C14" s="4" t="s">
        <v>78</v>
      </c>
      <c r="D14" s="3">
        <v>1920000</v>
      </c>
      <c r="E14" s="5">
        <v>90</v>
      </c>
      <c r="F14" s="3"/>
    </row>
    <row r="15" ht="18.5" customHeight="1" spans="1:6">
      <c r="A15" s="3"/>
      <c r="B15" s="7"/>
      <c r="C15" s="4" t="s">
        <v>104</v>
      </c>
      <c r="D15" s="3">
        <v>1958900</v>
      </c>
      <c r="E15" s="5">
        <v>86.6</v>
      </c>
      <c r="F15" s="3"/>
    </row>
    <row r="16" ht="18.5" customHeight="1" spans="1:6">
      <c r="A16" s="3"/>
      <c r="B16" s="7"/>
      <c r="C16" s="4" t="s">
        <v>91</v>
      </c>
      <c r="D16" s="3">
        <v>1980000</v>
      </c>
      <c r="E16" s="5">
        <v>84</v>
      </c>
      <c r="F16" s="3"/>
    </row>
    <row r="17" ht="18.5" customHeight="1" spans="1:6">
      <c r="A17" s="3"/>
      <c r="B17" s="8"/>
      <c r="C17" s="4" t="s">
        <v>67</v>
      </c>
      <c r="D17" s="3">
        <v>2050000</v>
      </c>
      <c r="E17" s="5">
        <v>83.4</v>
      </c>
      <c r="F17" s="3"/>
    </row>
    <row r="18" ht="18.5" customHeight="1" spans="1:6">
      <c r="A18" s="3">
        <v>4</v>
      </c>
      <c r="B18" s="6" t="s">
        <v>22</v>
      </c>
      <c r="C18" s="3" t="s">
        <v>78</v>
      </c>
      <c r="D18" s="3">
        <v>210000</v>
      </c>
      <c r="E18" s="5">
        <v>97.1666666666667</v>
      </c>
      <c r="F18" s="3" t="s">
        <v>214</v>
      </c>
    </row>
    <row r="19" ht="18.5" customHeight="1" spans="1:6">
      <c r="A19" s="3"/>
      <c r="B19" s="7"/>
      <c r="C19" s="4" t="s">
        <v>72</v>
      </c>
      <c r="D19" s="3">
        <v>216336</v>
      </c>
      <c r="E19" s="5">
        <v>90.5</v>
      </c>
      <c r="F19" s="3"/>
    </row>
    <row r="20" ht="18.5" customHeight="1" spans="1:6">
      <c r="A20" s="3"/>
      <c r="B20" s="7"/>
      <c r="C20" s="4" t="s">
        <v>91</v>
      </c>
      <c r="D20" s="3">
        <v>220960</v>
      </c>
      <c r="E20" s="5">
        <v>88</v>
      </c>
      <c r="F20" s="3"/>
    </row>
    <row r="21" ht="18.5" customHeight="1" spans="1:6">
      <c r="A21" s="3"/>
      <c r="B21" s="7"/>
      <c r="C21" s="4" t="s">
        <v>45</v>
      </c>
      <c r="D21" s="3">
        <v>226704</v>
      </c>
      <c r="E21" s="5">
        <v>80.1666666666667</v>
      </c>
      <c r="F21" s="3"/>
    </row>
    <row r="22" ht="18.5" customHeight="1" spans="1:6">
      <c r="A22" s="3"/>
      <c r="B22" s="7"/>
      <c r="C22" s="4" t="s">
        <v>38</v>
      </c>
      <c r="D22" s="3">
        <v>234828</v>
      </c>
      <c r="E22" s="5">
        <v>78.8333333333333</v>
      </c>
      <c r="F22" s="3"/>
    </row>
    <row r="23" ht="18.5" customHeight="1" spans="1:6">
      <c r="A23" s="3"/>
      <c r="B23" s="7"/>
      <c r="C23" s="4" t="s">
        <v>104</v>
      </c>
      <c r="D23" s="3">
        <v>242296</v>
      </c>
      <c r="E23" s="5">
        <v>70.5</v>
      </c>
      <c r="F23" s="3"/>
    </row>
    <row r="24" ht="18.5" customHeight="1" spans="1:6">
      <c r="A24" s="3"/>
      <c r="B24" s="8"/>
      <c r="C24" s="4" t="s">
        <v>67</v>
      </c>
      <c r="D24" s="3">
        <v>252820</v>
      </c>
      <c r="E24" s="5">
        <v>64.8333333333333</v>
      </c>
      <c r="F24" s="3"/>
    </row>
    <row r="25" ht="42" customHeight="1" spans="1:6">
      <c r="A25" s="9" t="s">
        <v>215</v>
      </c>
      <c r="B25" s="9"/>
      <c r="C25" s="9"/>
      <c r="D25" s="9" t="s">
        <v>216</v>
      </c>
      <c r="E25" s="9"/>
      <c r="F25" s="9"/>
    </row>
  </sheetData>
  <mergeCells count="10">
    <mergeCell ref="A1:F1"/>
    <mergeCell ref="A25:B25"/>
    <mergeCell ref="A3:A5"/>
    <mergeCell ref="A6:A10"/>
    <mergeCell ref="A11:A17"/>
    <mergeCell ref="A18:A24"/>
    <mergeCell ref="B3:B5"/>
    <mergeCell ref="B6:B10"/>
    <mergeCell ref="B11:B17"/>
    <mergeCell ref="B18:B24"/>
  </mergeCells>
  <pageMargins left="0.25" right="0.25" top="0.75" bottom="0.75" header="0.298611111111111" footer="0.298611111111111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立项</vt:lpstr>
      <vt:lpstr>报名表</vt:lpstr>
      <vt:lpstr>序号1清单</vt:lpstr>
      <vt:lpstr>序号4清单</vt:lpstr>
      <vt:lpstr>序号1比价表</vt:lpstr>
      <vt:lpstr>序号4比价表</vt:lpstr>
      <vt:lpstr>序号1评标记录</vt:lpstr>
      <vt:lpstr>序号4评标记录</vt:lpstr>
      <vt:lpstr>董事长汇报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2024-01-12T07:54:00Z</dcterms:created>
  <dcterms:modified xsi:type="dcterms:W3CDTF">2024-01-24T06:20:46Z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9E3A909E5D7C42B2AE3F30C5E857BC96_13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